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2015 год  с передв" sheetId="1" r:id="rId1"/>
    <sheet name="Лист1" sheetId="2" r:id="rId2"/>
  </sheets>
  <definedNames>
    <definedName name="_xlnm.Print_Area" localSheetId="0">'2015 год  с передв'!$A$1:$J$286</definedName>
  </definedNames>
  <calcPr fullCalcOnLoad="1"/>
</workbook>
</file>

<file path=xl/sharedStrings.xml><?xml version="1.0" encoding="utf-8"?>
<sst xmlns="http://schemas.openxmlformats.org/spreadsheetml/2006/main" count="1438" uniqueCount="367">
  <si>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</si>
  <si>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</si>
  <si>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</si>
  <si>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</si>
  <si>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</si>
  <si>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</si>
  <si>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</si>
  <si>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</si>
  <si>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</si>
  <si>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</si>
  <si>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</si>
  <si>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</si>
  <si>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</si>
  <si>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</si>
  <si>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</si>
  <si>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</si>
  <si>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</si>
  <si>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Обеспечение деятельности подведомственных учреждений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</si>
  <si>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</si>
  <si>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</si>
  <si>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</si>
  <si>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</si>
  <si>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</si>
  <si>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</si>
  <si>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000 00 00</t>
  </si>
  <si>
    <t>452 00 00</t>
  </si>
  <si>
    <t>423 00 00</t>
  </si>
  <si>
    <t>Дошкольное образование</t>
  </si>
  <si>
    <t>Детские дошкольные учреждения</t>
  </si>
  <si>
    <t>420 00 00</t>
  </si>
  <si>
    <t>421 00 00</t>
  </si>
  <si>
    <t>Другие вопросы в области образования</t>
  </si>
  <si>
    <t>Социальная политика</t>
  </si>
  <si>
    <t>Социальное обеспечение населения</t>
  </si>
  <si>
    <t xml:space="preserve">000 </t>
  </si>
  <si>
    <t>05</t>
  </si>
  <si>
    <t>08</t>
  </si>
  <si>
    <t>440 00 00</t>
  </si>
  <si>
    <t>Национальная экономика</t>
  </si>
  <si>
    <t>12</t>
  </si>
  <si>
    <t>0000000</t>
  </si>
  <si>
    <t xml:space="preserve">Итого  расходов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</si>
  <si>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</si>
  <si>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</si>
  <si>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</si>
  <si>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</si>
  <si>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14</t>
  </si>
  <si>
    <t>002 00 00</t>
  </si>
  <si>
    <t>002 04 00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</si>
  <si>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</si>
  <si>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</si>
  <si>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</si>
  <si>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</si>
  <si>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442 99 00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</si>
  <si>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</si>
  <si>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</si>
  <si>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</si>
  <si>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</si>
  <si>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420 99 00</t>
  </si>
  <si>
    <t>421 99 00</t>
  </si>
  <si>
    <t>452 99 00</t>
  </si>
  <si>
    <t>Социальная помощь</t>
  </si>
  <si>
    <t>Выравнивание бюджетной обеспеченности</t>
  </si>
  <si>
    <t xml:space="preserve">Выравнивание бюджетной обеспеченности поселений из районного фонда финансовой поддержки </t>
  </si>
  <si>
    <t>Жилищно-коммунальное хозяйство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</si>
  <si>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</si>
  <si>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</si>
  <si>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</si>
  <si>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</si>
  <si>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</si>
  <si>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</t>
  </si>
  <si>
    <t>Учреждения по обеспечению хозяйственного обслуживания</t>
  </si>
  <si>
    <t xml:space="preserve">Местный бюдж + 3 дотации 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</si>
  <si>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</si>
  <si>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</si>
  <si>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</si>
  <si>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Средства массовой информации</t>
  </si>
  <si>
    <t>Культура и кинематография</t>
  </si>
  <si>
    <t>Другие вопросы в области культуры, кинематографии</t>
  </si>
  <si>
    <t>Дотации на выравнивание бюджетной обеспеченности  субъектов РФ и муниципальных образований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</si>
  <si>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</si>
  <si>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</si>
  <si>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</si>
  <si>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</si>
  <si>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</si>
  <si>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111</t>
  </si>
  <si>
    <t>852</t>
  </si>
  <si>
    <t>Уплата прочих налогов, сборов и иных обязательных платежей</t>
  </si>
  <si>
    <t>360</t>
  </si>
  <si>
    <t>Иные выплаты населению</t>
  </si>
  <si>
    <t>611</t>
  </si>
  <si>
    <t>511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</si>
  <si>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</si>
  <si>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Сельское хозяйство и рыболовство</t>
  </si>
  <si>
    <t>Стипендии</t>
  </si>
  <si>
    <t>340</t>
  </si>
  <si>
    <t>505 00 00</t>
  </si>
  <si>
    <t>Охрана семьи и детства</t>
  </si>
  <si>
    <t>Другие вопросы в области жилищно-коммунального хозяйства</t>
  </si>
  <si>
    <t>321</t>
  </si>
  <si>
    <t xml:space="preserve"> 002 00 00</t>
  </si>
  <si>
    <t>002 08 00</t>
  </si>
  <si>
    <t>093 99 00</t>
  </si>
  <si>
    <t>610 01 00</t>
  </si>
  <si>
    <t>505 33 00</t>
  </si>
  <si>
    <t>457 00 00</t>
  </si>
  <si>
    <t>516 00 00</t>
  </si>
  <si>
    <t>516 01 03</t>
  </si>
  <si>
    <t>441 99 00</t>
  </si>
  <si>
    <t>Пособия и компенсация гражданам и иные соц.выплаты, кроме публичных нормативных обязательств</t>
  </si>
  <si>
    <t>Межбюджетные трансферты бюджетам субъектов  Российской Федерации  и муниципальных образований общего характера</t>
  </si>
  <si>
    <t>810</t>
  </si>
  <si>
    <t xml:space="preserve">Школы-детские сады, школы начальние, неполные средние </t>
  </si>
  <si>
    <t>Наименование</t>
  </si>
  <si>
    <t>Субсидии бюджетным учреждениям на иные цели</t>
  </si>
  <si>
    <t>612</t>
  </si>
  <si>
    <t>Дорожное хозяйство (дорожные фонды)</t>
  </si>
  <si>
    <t>муниципального образования «Павловский район»</t>
  </si>
  <si>
    <t xml:space="preserve">             к Решению Совета Депутатов</t>
  </si>
  <si>
    <t>Учреждения культуры и мероприятия в сфере культуры и кинематографии</t>
  </si>
  <si>
    <t>ИТОГО</t>
  </si>
  <si>
    <t xml:space="preserve">Фонд оплаты труда государственных (муниципальных) органов и  взносы по обязательному социальному страхованию </t>
  </si>
  <si>
    <t>Прочая закупка товаров, работ и услуг для обеспечения государственных(муниципальных) нужд</t>
  </si>
  <si>
    <t>Фонд оплаты труда казенных учреждений и  взносы по обязательному социальному страхованию</t>
  </si>
  <si>
    <t>Пособия, компенсация и иные социальные выплаты гражданам  , кроме публичных нормативных обязательств</t>
  </si>
  <si>
    <t>Пособия, компенсации, меры социальной поддержки  по публичным нормативным обязательствам</t>
  </si>
  <si>
    <t>313</t>
  </si>
  <si>
    <t>Субсидии юридическим лицам(кроме некоммерческих организаций), индивидуальным предприятиям, физическим лицам</t>
  </si>
  <si>
    <t xml:space="preserve">Дотации на выравнивание бюджетной обеспеченности 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</si>
  <si>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</si>
  <si>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прочих налогов, сборов и иных  платежей</t>
  </si>
  <si>
    <t>099 00 00</t>
  </si>
  <si>
    <t>Учреждения, осуществляющие деятельность в сфере сельского хозяйства</t>
  </si>
  <si>
    <t>323</t>
  </si>
  <si>
    <t>Приобретение товаров, работ и услуг в пользу граждан в целях их социального обеспечения</t>
  </si>
  <si>
    <t xml:space="preserve">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</si>
  <si>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Реализация функций на 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</si>
  <si>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 xml:space="preserve">Реализация функций на передачу полномочий органам местного самоуправления по отлову безнадзорных домашних животных </t>
  </si>
  <si>
    <t xml:space="preserve">Реализация функций,переданных органам местного самоуправления, на осуществление мероприятий по обеспечению жильем молодых семей и молодых специалистов, проживающих  в сельской местности </t>
  </si>
  <si>
    <t>Реализация функций,переданных органам местного самоуправления, на реализацию Закона Ульяновской области от 29.05.2012 № 65-ЗО "Об организации оздоровления работников бюджетной сферы на территории Ульяновской области"</t>
  </si>
  <si>
    <t>Реализация функций,переданных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Санкт-Петербурга</t>
  </si>
  <si>
    <t>Реализация функций,переданных органам местного самоуправления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</si>
  <si>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Реализация функций,переданных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</si>
  <si>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>Реализация функций,переданных органам местного самоуправления на ежемесячную стипендию обучающимся 10-х и 11-х классов муниципальных общеобразовательных учреждений, реализующих основные общеобразовательные программы</t>
  </si>
  <si>
    <t>Реализация функций,переданных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</si>
  <si>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Реализация функций,переданных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</si>
  <si>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Реализация функций,переданных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</si>
  <si>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 xml:space="preserve">Реализация функций,переданных органам местного самоуправления на 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</si>
  <si>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Реализация функций,переданных органам местного самоуправления по опека и попечительство в отношении  несовершеннолетних 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</si>
  <si>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</si>
  <si>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сети автомобильных дорог местного значения на территории муниципального образования на 2013-2015 годы"</t>
  </si>
  <si>
    <t>Предоставление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здоровья, образования в муниципальных образовательных организациях</t>
  </si>
  <si>
    <t>10722,31</t>
  </si>
  <si>
    <t>Государственная программа Ульяновской области «Развитие культуры и сохранение объектов культурного наследия в Ульяновской области» на 2014-2018 годы»</t>
  </si>
  <si>
    <t>558 51 44</t>
  </si>
  <si>
    <t>Реализация функций,переданных органам местного самоуправления на создание модельных библиотек в муниципальных образованиях Ульяновской области</t>
  </si>
  <si>
    <t>Осуществление переданных органам местного самоуправления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</si>
  <si>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503 71 01</t>
  </si>
  <si>
    <t>595 00 00</t>
  </si>
  <si>
    <t>595 01 00</t>
  </si>
  <si>
    <t>595 02 00</t>
  </si>
  <si>
    <t>932 70 66</t>
  </si>
  <si>
    <t>Подпрограмма «Устойчивое развитие сельских территорий» государственной программы Ульяновской области «Развитие сельского хозяйства и регулирование рынков сельскохозяйственной продукции, сырья и продовольствия в Ульяновской области» на 2014-2020 годы</t>
  </si>
  <si>
    <t>932 00 00</t>
  </si>
  <si>
    <t>Государственная программа Ульяновской области «Развитие сельского хозяйства и регулирование рынков сельскохозяйственной продукции, сырья и продовольствия в Ульяновской области» на 2014-2020 годы</t>
  </si>
  <si>
    <t>930 00 00</t>
  </si>
  <si>
    <t>574 71 22</t>
  </si>
  <si>
    <t>Реализация функций,переданных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</si>
  <si>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503 70 95</t>
  </si>
  <si>
    <t>574 71 18</t>
  </si>
  <si>
    <t>574 00 00</t>
  </si>
  <si>
    <t>574 71 17</t>
  </si>
  <si>
    <t>574 71 20</t>
  </si>
  <si>
    <t>574 71 15</t>
  </si>
  <si>
    <t>574 71 14</t>
  </si>
  <si>
    <t>Реализация функций,переданных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</si>
  <si>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574 71 19</t>
  </si>
  <si>
    <t>595 00 07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</si>
  <si>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</si>
  <si>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503 00 00</t>
  </si>
  <si>
    <t>Пособия, компенсация и иные социальные выплаты гражданам  , кроме публичных нормативных обязательств(местный бюджет)</t>
  </si>
  <si>
    <t xml:space="preserve">Пенсионное обеспечение </t>
  </si>
  <si>
    <t>Муниципальная программа "Забота"</t>
  </si>
  <si>
    <t>932 70 67</t>
  </si>
  <si>
    <t>092 03 06</t>
  </si>
  <si>
    <t>Прочие выплаты по обязательствам муниципального образования</t>
  </si>
  <si>
    <t>Реализация государственных функций, связанных с общегосударственным управлением</t>
  </si>
  <si>
    <t>092 03 00</t>
  </si>
  <si>
    <t>Муниципальная программа "Патриотическое воспитание молодежи муниципального образования "Павловский район" Ульяновской области на 2011-2015 годы"</t>
  </si>
  <si>
    <t>540</t>
  </si>
  <si>
    <t>Иные межбюджетные трансферты</t>
  </si>
  <si>
    <t>503 25 03</t>
  </si>
  <si>
    <t>503 44 05</t>
  </si>
  <si>
    <t>558 00 00</t>
  </si>
  <si>
    <t>558 70 89</t>
  </si>
  <si>
    <t>574 71 04</t>
  </si>
  <si>
    <t>574 71 05</t>
  </si>
  <si>
    <t>574 71 06</t>
  </si>
  <si>
    <t>112</t>
  </si>
  <si>
    <t>Иные выплаты персоналу государственных(муниципальных) органов, за исключением фонда оплаты труда</t>
  </si>
  <si>
    <t>110 59 30</t>
  </si>
  <si>
    <t>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"Устойчивое развитие сельских территорий на 2014-2017 годы и на период до 2020года"</t>
  </si>
  <si>
    <t>Субсидии на софинансирование капитальных вложений в объекты государственной(муниципальной) собственности</t>
  </si>
  <si>
    <t>932 70 68</t>
  </si>
  <si>
    <t>522</t>
  </si>
  <si>
    <t>110 00 00</t>
  </si>
  <si>
    <t>503 71 32</t>
  </si>
  <si>
    <t>952 70 41</t>
  </si>
  <si>
    <t>574 70 92</t>
  </si>
  <si>
    <t>Иные выплаты персоналу государственных (муниципальных) органов, за исключением фонда оплаты труда</t>
  </si>
  <si>
    <t>Иные выплаты персоналу государствен-ных (муниципальных) органов, за исключением фонда оплаты труда</t>
  </si>
  <si>
    <t>Меры,направленные на поддержку деятельности социально ориентиро-ванных некоммерческих организаций и участие в ней граждан и юридических лиц</t>
  </si>
  <si>
    <t xml:space="preserve"> Муниципальная программа"Развитие малого и среднего предпринимательства на территории муниципального образования "Павловский район"</t>
  </si>
  <si>
    <t>Пособия, компенсация и иные социальные выплаты гражданам, кроме публичных нормативных обязательств</t>
  </si>
  <si>
    <t>Субсидии бюджетным учреждениям на финансовое обеспечение государствен-ного (муниципального) задания на оказание государственных (муниципальных) услуг (выполнение работ)</t>
  </si>
  <si>
    <r>
      <t>Реализация функций,переданных органам местного самоуправления на м</t>
    </r>
    <r>
      <rPr>
        <sz val="11"/>
        <rFont val="Times New Roman"/>
        <family val="1"/>
      </rPr>
      <t>ероприя-тия по проведению оздоровительной кампании детей,обучающихся в обще-образовательных учреждениях, за исклю-чением детей сирот,находящихся в    общеобразовательных учреждениях для детей сирот и детей , оставшихся без попечения родителей, в детских оздоро-вительных в лагерях с дневным пребыванием</t>
    </r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</si>
  <si>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логопе-дические пункты</t>
  </si>
  <si>
    <t>Субсидии на выплату заработной платы с начислениями работникам муниципаль-ных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</si>
  <si>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Развитие материально-технической базы системы образования, оснащение образовательных организаций оборудованием</t>
  </si>
  <si>
    <t>932 50 18</t>
  </si>
  <si>
    <t>520 15 00</t>
  </si>
  <si>
    <t>Средства ,передаваемые для компенсации дополнительных расходов, возникших в результате решений , принятых органами власти другого уровня</t>
  </si>
  <si>
    <t>Реализация функций , переданных органам местного самоуправления на мероприятия по проведению оздоровительной компании детей, обучающихся в общеобразовательных  учреждениях</t>
  </si>
  <si>
    <t>574 71 23</t>
  </si>
  <si>
    <t xml:space="preserve">Реализация функций,переданных органам местного самоуправления, на осуществление мероприятий по обеспечению жильем граждан, проживающих  в сельской местности </t>
  </si>
  <si>
    <t>630</t>
  </si>
  <si>
    <t>Субсидии некоммерческим организациям (за исключением государственных (муниципальных) учреждений)</t>
  </si>
  <si>
    <t>Межбюджетные трансферты бюджетам поселений Ульяновской области на выплату денежного поощрения лучшим муниципальным учреждениям культуры, находящимся на территориях сельских поселений, и их работникам</t>
  </si>
  <si>
    <t>831 70 09</t>
  </si>
  <si>
    <t>Подпрограмма «Чистая вода» государственной программы Ульяновской области «Развитие жилищно-коммунального хозяйства в Ульяновской области» на 2014-2018 годы</t>
  </si>
  <si>
    <t>831 00 00</t>
  </si>
  <si>
    <t>Субсидии по ремонту объектов водоснабжения</t>
  </si>
  <si>
    <t>Субсидии по ремонту объектов водоснабжения (местный бюджет)</t>
  </si>
  <si>
    <t>558 51 46</t>
  </si>
  <si>
    <t>558 51 47</t>
  </si>
  <si>
    <t>Исполнение за 2015 год</t>
  </si>
  <si>
    <t>Уточненные бюджетные ассигнования за 2015 год</t>
  </si>
  <si>
    <t>% исполнения</t>
  </si>
  <si>
    <t>656,7</t>
  </si>
  <si>
    <t>35,1</t>
  </si>
  <si>
    <t>7,4</t>
  </si>
  <si>
    <t>7993,6</t>
  </si>
  <si>
    <t>2,2</t>
  </si>
  <si>
    <t>2795,2</t>
  </si>
  <si>
    <t>862,3</t>
  </si>
  <si>
    <t>2722,2</t>
  </si>
  <si>
    <t>0,3</t>
  </si>
  <si>
    <t>2044,1</t>
  </si>
  <si>
    <t>7,9</t>
  </si>
  <si>
    <t>84,4</t>
  </si>
  <si>
    <t>470,9</t>
  </si>
  <si>
    <t>81,9</t>
  </si>
  <si>
    <t>854,2</t>
  </si>
  <si>
    <t>387,8</t>
  </si>
  <si>
    <t>58,6</t>
  </si>
  <si>
    <t>138,9</t>
  </si>
  <si>
    <t>15,4</t>
  </si>
  <si>
    <t>41,1</t>
  </si>
  <si>
    <t>626,5</t>
  </si>
  <si>
    <t>255,0</t>
  </si>
  <si>
    <t>0,0</t>
  </si>
  <si>
    <t>42,4</t>
  </si>
  <si>
    <t>943,3</t>
  </si>
  <si>
    <t>29,9</t>
  </si>
  <si>
    <t>23,4</t>
  </si>
  <si>
    <t>45,6</t>
  </si>
  <si>
    <t>1932,8</t>
  </si>
  <si>
    <t>1674,5</t>
  </si>
  <si>
    <t>16,7</t>
  </si>
  <si>
    <t>140,0</t>
  </si>
  <si>
    <t>2053,6</t>
  </si>
  <si>
    <t>0,5</t>
  </si>
  <si>
    <t>268,1</t>
  </si>
  <si>
    <t>5,0</t>
  </si>
  <si>
    <t>11,1</t>
  </si>
  <si>
    <t>2048,6</t>
  </si>
  <si>
    <t>3860,3</t>
  </si>
  <si>
    <t>37,0</t>
  </si>
  <si>
    <t>1519,44</t>
  </si>
  <si>
    <t>13,0</t>
  </si>
  <si>
    <t>9675,0</t>
  </si>
  <si>
    <t>389,6</t>
  </si>
  <si>
    <t>23,1</t>
  </si>
  <si>
    <t>615,7</t>
  </si>
  <si>
    <t>32,0</t>
  </si>
  <si>
    <t>0,1</t>
  </si>
  <si>
    <t>1,0</t>
  </si>
  <si>
    <t>4,7</t>
  </si>
  <si>
    <t>10,7</t>
  </si>
  <si>
    <t>47,9</t>
  </si>
  <si>
    <t>16,3</t>
  </si>
  <si>
    <t>83,7</t>
  </si>
  <si>
    <t>500,0</t>
  </si>
  <si>
    <t>458,1</t>
  </si>
  <si>
    <t>27,0</t>
  </si>
  <si>
    <t>68,7</t>
  </si>
  <si>
    <t>3498,8</t>
  </si>
  <si>
    <t>8,1</t>
  </si>
  <si>
    <t>18,8</t>
  </si>
  <si>
    <t>4710,5</t>
  </si>
  <si>
    <t>2,1</t>
  </si>
  <si>
    <t>310,6</t>
  </si>
  <si>
    <t>13283,6</t>
  </si>
  <si>
    <t>7,5</t>
  </si>
  <si>
    <t>26,2</t>
  </si>
  <si>
    <t>4032,2</t>
  </si>
  <si>
    <t>7679,5</t>
  </si>
  <si>
    <t>5988,0</t>
  </si>
  <si>
    <t>127,9</t>
  </si>
  <si>
    <t>113,1</t>
  </si>
  <si>
    <t>3401,0</t>
  </si>
  <si>
    <t>39327,5</t>
  </si>
  <si>
    <t>38,4</t>
  </si>
  <si>
    <t>1341,5</t>
  </si>
  <si>
    <t>22600,0</t>
  </si>
  <si>
    <t>66,3</t>
  </si>
  <si>
    <t>45,8</t>
  </si>
  <si>
    <t>7,2</t>
  </si>
  <si>
    <t>68,0</t>
  </si>
  <si>
    <t>116,0</t>
  </si>
  <si>
    <t>57,8</t>
  </si>
  <si>
    <t>627,1</t>
  </si>
  <si>
    <t>443,1</t>
  </si>
  <si>
    <t>667,3</t>
  </si>
  <si>
    <t>190,8</t>
  </si>
  <si>
    <t>8,6</t>
  </si>
  <si>
    <t>6,8</t>
  </si>
  <si>
    <t>748,2</t>
  </si>
  <si>
    <t>246,2</t>
  </si>
  <si>
    <t>5,1</t>
  </si>
  <si>
    <t>1,5</t>
  </si>
  <si>
    <t>68,6</t>
  </si>
  <si>
    <t>1,2</t>
  </si>
  <si>
    <t>3,1</t>
  </si>
  <si>
    <t>0,4</t>
  </si>
  <si>
    <t>0,8</t>
  </si>
  <si>
    <t>216,7</t>
  </si>
  <si>
    <t>211,6</t>
  </si>
  <si>
    <t>136,1</t>
  </si>
  <si>
    <t>301,7</t>
  </si>
  <si>
    <t>6531,9</t>
  </si>
  <si>
    <t>8053,4</t>
  </si>
  <si>
    <t>509,2</t>
  </si>
  <si>
    <t>50,0</t>
  </si>
  <si>
    <t>953,8</t>
  </si>
  <si>
    <t>2707,3</t>
  </si>
  <si>
    <t>122,5</t>
  </si>
  <si>
    <t>341,1</t>
  </si>
  <si>
    <t>1495,5</t>
  </si>
  <si>
    <t>1782,3</t>
  </si>
  <si>
    <t>677,4</t>
  </si>
  <si>
    <t>1230,9</t>
  </si>
  <si>
    <t>12,0</t>
  </si>
  <si>
    <t>791,0</t>
  </si>
  <si>
    <t>641,1</t>
  </si>
  <si>
    <t>134,0</t>
  </si>
  <si>
    <t>3202,6</t>
  </si>
  <si>
    <t>40,5</t>
  </si>
  <si>
    <t>1820,7</t>
  </si>
  <si>
    <t>Приложение № 4</t>
  </si>
  <si>
    <t>Распределение бюджетных ассигнований  бюджета муниципального образования "Павловский район"по разделам,подразделам,целевым статьям  и видам расходов классификации расходов бюджета  Российской Федерации на 2015 год.</t>
  </si>
  <si>
    <t>4342,5</t>
  </si>
  <si>
    <t>3939,6</t>
  </si>
  <si>
    <t>Иные межбюджетные трансферты на подключение общедоступных библиотек к сети Интернет</t>
  </si>
  <si>
    <t xml:space="preserve">Муниципальное  учреждение культуры "Историко- краеведческий  музей" </t>
  </si>
  <si>
    <t>Муниципальное учреждение культуры "Павловская МЦБ"</t>
  </si>
  <si>
    <t>от__________________________№_________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</si>
</sst>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justify"/>
    </xf>
    <xf numFmtId="49" fontId="0" fillId="0" borderId="11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justify"/>
    </xf>
    <xf numFmtId="0" fontId="4" fillId="33" borderId="10" xfId="0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right"/>
    </xf>
    <xf numFmtId="183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left" vertical="justify"/>
    </xf>
    <xf numFmtId="183" fontId="1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183" fontId="1" fillId="0" borderId="10" xfId="0" applyNumberFormat="1" applyFont="1" applyFill="1" applyBorder="1" applyAlignment="1">
      <alignment horizontal="right"/>
    </xf>
    <xf numFmtId="183" fontId="1" fillId="34" borderId="12" xfId="0" applyNumberFormat="1" applyFont="1" applyFill="1" applyBorder="1" applyAlignment="1">
      <alignment horizontal="right"/>
    </xf>
    <xf numFmtId="0" fontId="49" fillId="0" borderId="10" xfId="0" applyFont="1" applyBorder="1" applyAlignment="1">
      <alignment horizontal="left" vertical="justify"/>
    </xf>
    <xf numFmtId="0" fontId="49" fillId="0" borderId="10" xfId="0" applyFont="1" applyBorder="1" applyAlignment="1">
      <alignment horizontal="justify" wrapText="1"/>
    </xf>
    <xf numFmtId="0" fontId="4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right"/>
    </xf>
    <xf numFmtId="49" fontId="4" fillId="34" borderId="13" xfId="0" applyNumberFormat="1" applyFont="1" applyFill="1" applyBorder="1" applyAlignment="1">
      <alignment horizontal="right"/>
    </xf>
    <xf numFmtId="49" fontId="13" fillId="33" borderId="13" xfId="0" applyNumberFormat="1" applyFont="1" applyFill="1" applyBorder="1" applyAlignment="1">
      <alignment horizontal="right"/>
    </xf>
    <xf numFmtId="49" fontId="13" fillId="34" borderId="10" xfId="0" applyNumberFormat="1" applyFont="1" applyFill="1" applyBorder="1" applyAlignment="1">
      <alignment horizontal="right"/>
    </xf>
    <xf numFmtId="49" fontId="13" fillId="34" borderId="13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vertical="justify"/>
    </xf>
    <xf numFmtId="49" fontId="1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vertical="justify"/>
    </xf>
    <xf numFmtId="183" fontId="5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left" wrapText="1"/>
    </xf>
    <xf numFmtId="49" fontId="13" fillId="34" borderId="11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 horizontal="left" vertical="justify"/>
    </xf>
    <xf numFmtId="0" fontId="0" fillId="34" borderId="0" xfId="0" applyFill="1" applyAlignment="1">
      <alignment horizontal="right"/>
    </xf>
    <xf numFmtId="0" fontId="11" fillId="34" borderId="0" xfId="0" applyFont="1" applyFill="1" applyBorder="1" applyAlignment="1">
      <alignment horizontal="left" vertical="justify"/>
    </xf>
    <xf numFmtId="49" fontId="11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right"/>
    </xf>
    <xf numFmtId="49" fontId="3" fillId="34" borderId="13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>
      <alignment horizontal="right"/>
    </xf>
    <xf numFmtId="183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183" fontId="1" fillId="35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9" fontId="6" fillId="34" borderId="13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183" fontId="4" fillId="34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vertical="center" wrapText="1"/>
    </xf>
    <xf numFmtId="49" fontId="50" fillId="34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horizontal="left" vertical="justify"/>
    </xf>
    <xf numFmtId="49" fontId="5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49" fontId="0" fillId="0" borderId="14" xfId="0" applyNumberFormat="1" applyBorder="1" applyAlignment="1">
      <alignment horizontal="center" vertical="justify"/>
    </xf>
    <xf numFmtId="49" fontId="0" fillId="0" borderId="15" xfId="0" applyNumberFormat="1" applyBorder="1" applyAlignment="1">
      <alignment horizontal="center" vertical="justify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justify"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right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justify"/>
    </xf>
    <xf numFmtId="49" fontId="5" fillId="0" borderId="14" xfId="0" applyNumberFormat="1" applyFont="1" applyBorder="1" applyAlignment="1">
      <alignment horizontal="center" vertical="justify"/>
    </xf>
    <xf numFmtId="49" fontId="5" fillId="0" borderId="11" xfId="0" applyNumberFormat="1" applyFont="1" applyBorder="1" applyAlignment="1">
      <alignment horizontal="center" vertical="justify"/>
    </xf>
    <xf numFmtId="49" fontId="0" fillId="0" borderId="0" xfId="0" applyNumberFormat="1" applyAlignment="1">
      <alignment horizontal="left" vertical="justify"/>
    </xf>
    <xf numFmtId="0" fontId="31" fillId="34" borderId="0" xfId="0" applyFont="1" applyFill="1" applyAlignment="1">
      <alignment horizontal="center" vertical="justify"/>
    </xf>
    <xf numFmtId="0" fontId="31" fillId="34" borderId="16" xfId="0" applyFont="1" applyFill="1" applyBorder="1" applyAlignment="1">
      <alignment horizontal="center" vertical="justify"/>
    </xf>
    <xf numFmtId="0" fontId="12" fillId="0" borderId="0" xfId="0" applyFont="1" applyAlignment="1">
      <alignment vertical="justify"/>
    </xf>
    <xf numFmtId="0" fontId="1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right" vertical="justify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7"/>
  <sheetViews>
    <sheetView tabSelected="1" view="pageBreakPreview" zoomScaleNormal="85" zoomScaleSheetLayoutView="100" zoomScalePageLayoutView="0" workbookViewId="0" topLeftCell="A267">
      <selection activeCell="A273" sqref="A273:L284"/>
    </sheetView>
  </sheetViews>
  <sheetFormatPr defaultColWidth="9.00390625" defaultRowHeight="12.75"/>
  <cols>
    <col min="1" max="1" width="38.375" style="0" customWidth="1"/>
    <col min="2" max="2" width="4.75390625" style="1" customWidth="1"/>
    <col min="3" max="3" width="5.00390625" style="1" customWidth="1"/>
    <col min="4" max="4" width="10.125" style="1" customWidth="1"/>
    <col min="5" max="5" width="8.25390625" style="1" customWidth="1"/>
    <col min="6" max="6" width="12.625" style="1" customWidth="1"/>
    <col min="7" max="7" width="12.25390625" style="1" customWidth="1"/>
    <col min="8" max="8" width="7.875" style="1" customWidth="1"/>
    <col min="9" max="10" width="9.125" style="0" hidden="1" customWidth="1"/>
    <col min="11" max="11" width="10.125" style="0" bestFit="1" customWidth="1"/>
  </cols>
  <sheetData>
    <row r="1" spans="1:10" ht="21" customHeight="1">
      <c r="A1" s="56"/>
      <c r="B1" s="113" t="s">
        <v>359</v>
      </c>
      <c r="C1" s="113"/>
      <c r="D1" s="113"/>
      <c r="E1" s="113"/>
      <c r="F1" s="113"/>
      <c r="G1" s="113"/>
      <c r="H1" s="113"/>
      <c r="I1" s="113"/>
      <c r="J1" s="113"/>
    </row>
    <row r="2" spans="1:10" ht="17.25" customHeight="1">
      <c r="A2" s="113" t="s">
        <v>118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>
      <c r="A3" s="115" t="s">
        <v>117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7.25" customHeight="1">
      <c r="A4" s="56"/>
      <c r="B4" s="116" t="s">
        <v>366</v>
      </c>
      <c r="C4" s="116"/>
      <c r="D4" s="116"/>
      <c r="E4" s="116"/>
      <c r="F4" s="116"/>
      <c r="G4" s="116"/>
      <c r="H4" s="116"/>
      <c r="I4" s="116"/>
      <c r="J4" s="116"/>
    </row>
    <row r="5" spans="1:10" ht="20.25" customHeight="1" hidden="1">
      <c r="A5" s="5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 hidden="1">
      <c r="A6" s="5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6.5" customHeight="1">
      <c r="A7" s="5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9.5" customHeight="1" hidden="1">
      <c r="A8" s="110" t="s">
        <v>360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26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29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31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37.5" customHeight="1">
      <c r="A12" s="117" t="s">
        <v>113</v>
      </c>
      <c r="B12" s="103" t="s">
        <v>0</v>
      </c>
      <c r="C12" s="103" t="s">
        <v>1</v>
      </c>
      <c r="D12" s="103" t="s">
        <v>2</v>
      </c>
      <c r="E12" s="103" t="s">
        <v>3</v>
      </c>
      <c r="F12" s="95" t="s">
        <v>236</v>
      </c>
      <c r="G12" s="95" t="s">
        <v>235</v>
      </c>
      <c r="H12" s="95" t="s">
        <v>237</v>
      </c>
      <c r="I12" s="107" t="s">
        <v>72</v>
      </c>
      <c r="J12" s="103" t="s">
        <v>120</v>
      </c>
    </row>
    <row r="13" spans="1:10" ht="28.5" customHeight="1">
      <c r="A13" s="118"/>
      <c r="B13" s="104"/>
      <c r="C13" s="104"/>
      <c r="D13" s="104"/>
      <c r="E13" s="104"/>
      <c r="F13" s="96"/>
      <c r="G13" s="96"/>
      <c r="H13" s="106"/>
      <c r="I13" s="108"/>
      <c r="J13" s="105"/>
    </row>
    <row r="14" spans="1:10" ht="4.5" customHeight="1" hidden="1">
      <c r="A14" s="119"/>
      <c r="B14" s="105"/>
      <c r="C14" s="105"/>
      <c r="D14" s="105"/>
      <c r="E14" s="105"/>
      <c r="F14" s="6"/>
      <c r="G14" s="6"/>
      <c r="H14" s="6"/>
      <c r="I14" s="6"/>
      <c r="J14" s="21"/>
    </row>
    <row r="15" spans="1:8" ht="27" customHeight="1">
      <c r="A15" s="76" t="s">
        <v>14</v>
      </c>
      <c r="B15" s="83" t="s">
        <v>5</v>
      </c>
      <c r="C15" s="83" t="s">
        <v>13</v>
      </c>
      <c r="D15" s="83" t="s">
        <v>24</v>
      </c>
      <c r="E15" s="83" t="s">
        <v>4</v>
      </c>
      <c r="F15" s="79">
        <f>F16+F22+F31+F40</f>
        <v>22448.199999999997</v>
      </c>
      <c r="G15" s="79">
        <f>G16+G22+G31+G40</f>
        <v>22142.4</v>
      </c>
      <c r="H15" s="75">
        <f aca="true" t="shared" si="0" ref="H15:H227">G15/F15*100</f>
        <v>98.63775269286627</v>
      </c>
    </row>
    <row r="16" spans="1:8" ht="75" customHeight="1">
      <c r="A16" s="90" t="s">
        <v>42</v>
      </c>
      <c r="B16" s="20" t="s">
        <v>5</v>
      </c>
      <c r="C16" s="20" t="s">
        <v>20</v>
      </c>
      <c r="D16" s="20" t="s">
        <v>24</v>
      </c>
      <c r="E16" s="20" t="s">
        <v>4</v>
      </c>
      <c r="F16" s="27">
        <f>F17</f>
        <v>704.4</v>
      </c>
      <c r="G16" s="27">
        <f>G17</f>
        <v>699.2</v>
      </c>
      <c r="H16" s="27">
        <f t="shared" si="0"/>
        <v>99.26178307779672</v>
      </c>
    </row>
    <row r="17" spans="1:8" ht="82.5" customHeight="1">
      <c r="A17" s="90" t="s">
        <v>43</v>
      </c>
      <c r="B17" s="20" t="s">
        <v>5</v>
      </c>
      <c r="C17" s="20" t="s">
        <v>20</v>
      </c>
      <c r="D17" s="20" t="s">
        <v>100</v>
      </c>
      <c r="E17" s="20" t="s">
        <v>4</v>
      </c>
      <c r="F17" s="27">
        <f>F18</f>
        <v>704.4</v>
      </c>
      <c r="G17" s="27">
        <f>G18</f>
        <v>699.2</v>
      </c>
      <c r="H17" s="27">
        <f t="shared" si="0"/>
        <v>99.26178307779672</v>
      </c>
    </row>
    <row r="18" spans="1:8" ht="29.25" customHeight="1">
      <c r="A18" s="16" t="s">
        <v>15</v>
      </c>
      <c r="B18" s="20" t="s">
        <v>5</v>
      </c>
      <c r="C18" s="20" t="s">
        <v>20</v>
      </c>
      <c r="D18" s="20" t="s">
        <v>48</v>
      </c>
      <c r="E18" s="20" t="s">
        <v>4</v>
      </c>
      <c r="F18" s="27">
        <f>F19+F20+F21</f>
        <v>704.4</v>
      </c>
      <c r="G18" s="27">
        <f>G19+G20+G21</f>
        <v>699.2</v>
      </c>
      <c r="H18" s="27">
        <f t="shared" si="0"/>
        <v>99.26178307779672</v>
      </c>
    </row>
    <row r="19" spans="1:8" ht="51.75" customHeight="1">
      <c r="A19" s="16" t="s">
        <v>121</v>
      </c>
      <c r="B19" s="20" t="s">
        <v>5</v>
      </c>
      <c r="C19" s="20" t="s">
        <v>20</v>
      </c>
      <c r="D19" s="20" t="s">
        <v>48</v>
      </c>
      <c r="E19" s="20" t="s">
        <v>80</v>
      </c>
      <c r="F19" s="27">
        <v>659.2</v>
      </c>
      <c r="G19" s="69" t="s">
        <v>238</v>
      </c>
      <c r="H19" s="27">
        <f t="shared" si="0"/>
        <v>99.62075242718447</v>
      </c>
    </row>
    <row r="20" spans="1:8" ht="51.75" customHeight="1">
      <c r="A20" s="9" t="s">
        <v>149</v>
      </c>
      <c r="B20" s="20" t="s">
        <v>5</v>
      </c>
      <c r="C20" s="20" t="s">
        <v>20</v>
      </c>
      <c r="D20" s="20" t="s">
        <v>48</v>
      </c>
      <c r="E20" s="20" t="s">
        <v>82</v>
      </c>
      <c r="F20" s="27">
        <v>35.3</v>
      </c>
      <c r="G20" s="69" t="s">
        <v>239</v>
      </c>
      <c r="H20" s="27">
        <f t="shared" si="0"/>
        <v>99.43342776203967</v>
      </c>
    </row>
    <row r="21" spans="1:8" ht="37.5" customHeight="1">
      <c r="A21" s="16" t="s">
        <v>87</v>
      </c>
      <c r="B21" s="20" t="s">
        <v>5</v>
      </c>
      <c r="C21" s="20" t="s">
        <v>20</v>
      </c>
      <c r="D21" s="20" t="s">
        <v>48</v>
      </c>
      <c r="E21" s="20" t="s">
        <v>86</v>
      </c>
      <c r="F21" s="27">
        <v>9.9</v>
      </c>
      <c r="G21" s="91" t="s">
        <v>240</v>
      </c>
      <c r="H21" s="27">
        <f t="shared" si="0"/>
        <v>74.74747474747475</v>
      </c>
    </row>
    <row r="22" spans="1:8" ht="91.5" customHeight="1">
      <c r="A22" s="16" t="s">
        <v>44</v>
      </c>
      <c r="B22" s="20" t="s">
        <v>5</v>
      </c>
      <c r="C22" s="20" t="s">
        <v>12</v>
      </c>
      <c r="D22" s="20" t="s">
        <v>24</v>
      </c>
      <c r="E22" s="20" t="s">
        <v>4</v>
      </c>
      <c r="F22" s="27">
        <f>F23</f>
        <v>11835.099999999999</v>
      </c>
      <c r="G22" s="27">
        <f>G23</f>
        <v>11666.3</v>
      </c>
      <c r="H22" s="27">
        <f t="shared" si="0"/>
        <v>98.5737340622386</v>
      </c>
    </row>
    <row r="23" spans="1:8" ht="81.75" customHeight="1">
      <c r="A23" s="16" t="s">
        <v>43</v>
      </c>
      <c r="B23" s="20" t="s">
        <v>5</v>
      </c>
      <c r="C23" s="20" t="s">
        <v>12</v>
      </c>
      <c r="D23" s="20" t="s">
        <v>47</v>
      </c>
      <c r="E23" s="20" t="s">
        <v>4</v>
      </c>
      <c r="F23" s="27">
        <f>F24+F29</f>
        <v>11835.099999999999</v>
      </c>
      <c r="G23" s="27">
        <f>G24+G29</f>
        <v>11666.3</v>
      </c>
      <c r="H23" s="27">
        <f t="shared" si="0"/>
        <v>98.5737340622386</v>
      </c>
    </row>
    <row r="24" spans="1:8" ht="30" customHeight="1">
      <c r="A24" s="16" t="s">
        <v>15</v>
      </c>
      <c r="B24" s="20" t="s">
        <v>5</v>
      </c>
      <c r="C24" s="20" t="s">
        <v>12</v>
      </c>
      <c r="D24" s="20" t="s">
        <v>48</v>
      </c>
      <c r="E24" s="20" t="s">
        <v>4</v>
      </c>
      <c r="F24" s="27">
        <f>F25+F26+F27+F28</f>
        <v>10972.8</v>
      </c>
      <c r="G24" s="27">
        <f>G25+G26+G27+G28</f>
        <v>10804</v>
      </c>
      <c r="H24" s="27">
        <f t="shared" si="0"/>
        <v>98.46165062700496</v>
      </c>
    </row>
    <row r="25" spans="1:8" ht="48.75" customHeight="1">
      <c r="A25" s="16" t="s">
        <v>121</v>
      </c>
      <c r="B25" s="20" t="s">
        <v>5</v>
      </c>
      <c r="C25" s="20" t="s">
        <v>12</v>
      </c>
      <c r="D25" s="20" t="s">
        <v>48</v>
      </c>
      <c r="E25" s="20" t="s">
        <v>80</v>
      </c>
      <c r="F25" s="27">
        <v>7995</v>
      </c>
      <c r="G25" s="69" t="s">
        <v>241</v>
      </c>
      <c r="H25" s="27">
        <f t="shared" si="0"/>
        <v>99.9824890556598</v>
      </c>
    </row>
    <row r="26" spans="1:8" ht="60.75" customHeight="1">
      <c r="A26" s="9" t="s">
        <v>199</v>
      </c>
      <c r="B26" s="20" t="s">
        <v>5</v>
      </c>
      <c r="C26" s="20" t="s">
        <v>12</v>
      </c>
      <c r="D26" s="20" t="s">
        <v>48</v>
      </c>
      <c r="E26" s="20" t="s">
        <v>81</v>
      </c>
      <c r="F26" s="27">
        <v>2.2</v>
      </c>
      <c r="G26" s="69" t="s">
        <v>242</v>
      </c>
      <c r="H26" s="27">
        <f t="shared" si="0"/>
        <v>100</v>
      </c>
    </row>
    <row r="27" spans="1:8" ht="46.5" customHeight="1">
      <c r="A27" s="9" t="s">
        <v>149</v>
      </c>
      <c r="B27" s="20" t="s">
        <v>5</v>
      </c>
      <c r="C27" s="20" t="s">
        <v>12</v>
      </c>
      <c r="D27" s="20" t="s">
        <v>48</v>
      </c>
      <c r="E27" s="20" t="s">
        <v>82</v>
      </c>
      <c r="F27" s="27">
        <v>2962.6</v>
      </c>
      <c r="G27" s="69" t="s">
        <v>243</v>
      </c>
      <c r="H27" s="27">
        <f t="shared" si="0"/>
        <v>94.34955782083306</v>
      </c>
    </row>
    <row r="28" spans="1:14" ht="34.5" customHeight="1">
      <c r="A28" s="16" t="s">
        <v>87</v>
      </c>
      <c r="B28" s="20" t="s">
        <v>5</v>
      </c>
      <c r="C28" s="20" t="s">
        <v>12</v>
      </c>
      <c r="D28" s="20" t="s">
        <v>48</v>
      </c>
      <c r="E28" s="20" t="s">
        <v>86</v>
      </c>
      <c r="F28" s="27">
        <f>28-15</f>
        <v>13</v>
      </c>
      <c r="G28" s="69" t="s">
        <v>279</v>
      </c>
      <c r="H28" s="27">
        <f t="shared" si="0"/>
        <v>100</v>
      </c>
      <c r="I28" s="8"/>
      <c r="J28" s="8"/>
      <c r="K28" s="8"/>
      <c r="L28" s="8"/>
      <c r="M28" s="8"/>
      <c r="N28" s="8"/>
    </row>
    <row r="29" spans="1:8" ht="48" customHeight="1">
      <c r="A29" s="16" t="s">
        <v>45</v>
      </c>
      <c r="B29" s="20" t="s">
        <v>5</v>
      </c>
      <c r="C29" s="20" t="s">
        <v>12</v>
      </c>
      <c r="D29" s="20" t="s">
        <v>101</v>
      </c>
      <c r="E29" s="20" t="s">
        <v>4</v>
      </c>
      <c r="F29" s="27">
        <f>F30</f>
        <v>862.3</v>
      </c>
      <c r="G29" s="27" t="str">
        <f>G30</f>
        <v>862,3</v>
      </c>
      <c r="H29" s="27">
        <f t="shared" si="0"/>
        <v>100</v>
      </c>
    </row>
    <row r="30" spans="1:8" ht="52.5" customHeight="1">
      <c r="A30" s="16" t="s">
        <v>121</v>
      </c>
      <c r="B30" s="20" t="s">
        <v>5</v>
      </c>
      <c r="C30" s="20" t="s">
        <v>12</v>
      </c>
      <c r="D30" s="20" t="s">
        <v>101</v>
      </c>
      <c r="E30" s="20" t="s">
        <v>80</v>
      </c>
      <c r="F30" s="27">
        <v>862.3</v>
      </c>
      <c r="G30" s="69" t="s">
        <v>244</v>
      </c>
      <c r="H30" s="27">
        <f t="shared" si="0"/>
        <v>100</v>
      </c>
    </row>
    <row r="31" spans="1:8" ht="72" customHeight="1">
      <c r="A31" s="16" t="s">
        <v>69</v>
      </c>
      <c r="B31" s="20" t="s">
        <v>5</v>
      </c>
      <c r="C31" s="20" t="s">
        <v>6</v>
      </c>
      <c r="D31" s="20" t="s">
        <v>24</v>
      </c>
      <c r="E31" s="20" t="s">
        <v>4</v>
      </c>
      <c r="F31" s="86">
        <f>F32</f>
        <v>2359.3999999999996</v>
      </c>
      <c r="G31" s="86">
        <f>G32</f>
        <v>2338.2999999999997</v>
      </c>
      <c r="H31" s="87">
        <f t="shared" si="0"/>
        <v>99.10570484021362</v>
      </c>
    </row>
    <row r="32" spans="1:8" ht="79.5" customHeight="1">
      <c r="A32" s="16" t="s">
        <v>43</v>
      </c>
      <c r="B32" s="20" t="s">
        <v>5</v>
      </c>
      <c r="C32" s="20" t="s">
        <v>6</v>
      </c>
      <c r="D32" s="20" t="s">
        <v>47</v>
      </c>
      <c r="E32" s="20" t="s">
        <v>4</v>
      </c>
      <c r="F32" s="28">
        <f>F33</f>
        <v>2359.3999999999996</v>
      </c>
      <c r="G32" s="28">
        <f>G33</f>
        <v>2338.2999999999997</v>
      </c>
      <c r="H32" s="27">
        <f t="shared" si="0"/>
        <v>99.10570484021362</v>
      </c>
    </row>
    <row r="33" spans="1:8" ht="26.25" customHeight="1">
      <c r="A33" s="16" t="s">
        <v>15</v>
      </c>
      <c r="B33" s="20" t="s">
        <v>5</v>
      </c>
      <c r="C33" s="20" t="s">
        <v>6</v>
      </c>
      <c r="D33" s="20" t="s">
        <v>48</v>
      </c>
      <c r="E33" s="20" t="s">
        <v>4</v>
      </c>
      <c r="F33" s="28">
        <f>F34+F35+F36+F37+F38+F39</f>
        <v>2359.3999999999996</v>
      </c>
      <c r="G33" s="28">
        <f>G34+G35+G36+G37+G38+G39</f>
        <v>2338.2999999999997</v>
      </c>
      <c r="H33" s="27">
        <f t="shared" si="0"/>
        <v>99.10570484021362</v>
      </c>
    </row>
    <row r="34" spans="1:8" ht="46.5" customHeight="1">
      <c r="A34" s="16" t="s">
        <v>121</v>
      </c>
      <c r="B34" s="20" t="s">
        <v>5</v>
      </c>
      <c r="C34" s="20" t="s">
        <v>6</v>
      </c>
      <c r="D34" s="20" t="s">
        <v>48</v>
      </c>
      <c r="E34" s="20" t="s">
        <v>80</v>
      </c>
      <c r="F34" s="27">
        <v>2053.6</v>
      </c>
      <c r="G34" s="69" t="s">
        <v>270</v>
      </c>
      <c r="H34" s="27">
        <f t="shared" si="0"/>
        <v>100</v>
      </c>
    </row>
    <row r="35" spans="1:8" ht="46.5" customHeight="1">
      <c r="A35" s="9" t="s">
        <v>199</v>
      </c>
      <c r="B35" s="20" t="s">
        <v>5</v>
      </c>
      <c r="C35" s="20" t="s">
        <v>6</v>
      </c>
      <c r="D35" s="20" t="s">
        <v>48</v>
      </c>
      <c r="E35" s="20" t="s">
        <v>81</v>
      </c>
      <c r="F35" s="27">
        <v>0.5</v>
      </c>
      <c r="G35" s="69" t="s">
        <v>271</v>
      </c>
      <c r="H35" s="27">
        <f t="shared" si="0"/>
        <v>100</v>
      </c>
    </row>
    <row r="36" spans="1:8" ht="46.5" customHeight="1">
      <c r="A36" s="9" t="s">
        <v>149</v>
      </c>
      <c r="B36" s="20" t="s">
        <v>5</v>
      </c>
      <c r="C36" s="20" t="s">
        <v>6</v>
      </c>
      <c r="D36" s="20" t="s">
        <v>48</v>
      </c>
      <c r="E36" s="20" t="s">
        <v>82</v>
      </c>
      <c r="F36" s="27">
        <v>288.5</v>
      </c>
      <c r="G36" s="69" t="s">
        <v>272</v>
      </c>
      <c r="H36" s="27">
        <f t="shared" si="0"/>
        <v>92.92894280762566</v>
      </c>
    </row>
    <row r="37" spans="1:8" ht="46.5" customHeight="1">
      <c r="A37" s="16" t="s">
        <v>124</v>
      </c>
      <c r="B37" s="20" t="s">
        <v>5</v>
      </c>
      <c r="C37" s="20" t="s">
        <v>6</v>
      </c>
      <c r="D37" s="20" t="s">
        <v>48</v>
      </c>
      <c r="E37" s="20" t="s">
        <v>99</v>
      </c>
      <c r="F37" s="27">
        <v>5</v>
      </c>
      <c r="G37" s="69" t="s">
        <v>273</v>
      </c>
      <c r="H37" s="27">
        <f t="shared" si="0"/>
        <v>100</v>
      </c>
    </row>
    <row r="38" spans="1:8" ht="36" customHeight="1">
      <c r="A38" s="16" t="s">
        <v>84</v>
      </c>
      <c r="B38" s="20" t="s">
        <v>5</v>
      </c>
      <c r="C38" s="20" t="s">
        <v>6</v>
      </c>
      <c r="D38" s="20" t="s">
        <v>48</v>
      </c>
      <c r="E38" s="20" t="s">
        <v>83</v>
      </c>
      <c r="F38" s="27">
        <v>0.7</v>
      </c>
      <c r="G38" s="69" t="s">
        <v>260</v>
      </c>
      <c r="H38" s="27">
        <f t="shared" si="0"/>
        <v>0</v>
      </c>
    </row>
    <row r="39" spans="1:8" ht="31.5" customHeight="1">
      <c r="A39" s="16" t="s">
        <v>87</v>
      </c>
      <c r="B39" s="20" t="s">
        <v>5</v>
      </c>
      <c r="C39" s="20" t="s">
        <v>6</v>
      </c>
      <c r="D39" s="20" t="s">
        <v>48</v>
      </c>
      <c r="E39" s="20" t="s">
        <v>86</v>
      </c>
      <c r="F39" s="27">
        <v>11.1</v>
      </c>
      <c r="G39" s="69" t="s">
        <v>274</v>
      </c>
      <c r="H39" s="27">
        <f t="shared" si="0"/>
        <v>100</v>
      </c>
    </row>
    <row r="40" spans="1:8" ht="31.5" customHeight="1">
      <c r="A40" s="16" t="s">
        <v>16</v>
      </c>
      <c r="B40" s="20" t="s">
        <v>5</v>
      </c>
      <c r="C40" s="20" t="s">
        <v>75</v>
      </c>
      <c r="D40" s="20" t="s">
        <v>24</v>
      </c>
      <c r="E40" s="20" t="s">
        <v>4</v>
      </c>
      <c r="F40" s="28">
        <f>F41+F44+F52+F55</f>
        <v>7549.299999999999</v>
      </c>
      <c r="G40" s="28">
        <f>G41+G44+G52+G55</f>
        <v>7438.6</v>
      </c>
      <c r="H40" s="27">
        <f t="shared" si="0"/>
        <v>98.53363888042601</v>
      </c>
    </row>
    <row r="41" spans="1:8" ht="42.75" customHeight="1">
      <c r="A41" s="16" t="s">
        <v>186</v>
      </c>
      <c r="B41" s="20" t="s">
        <v>5</v>
      </c>
      <c r="C41" s="20" t="s">
        <v>75</v>
      </c>
      <c r="D41" s="20" t="s">
        <v>187</v>
      </c>
      <c r="E41" s="20" t="s">
        <v>4</v>
      </c>
      <c r="F41" s="27">
        <f>F42</f>
        <v>576.2</v>
      </c>
      <c r="G41" s="51">
        <f>G42</f>
        <v>572</v>
      </c>
      <c r="H41" s="27">
        <f t="shared" si="0"/>
        <v>99.2710864283235</v>
      </c>
    </row>
    <row r="42" spans="1:8" ht="30" customHeight="1">
      <c r="A42" s="9" t="s">
        <v>185</v>
      </c>
      <c r="B42" s="20" t="s">
        <v>5</v>
      </c>
      <c r="C42" s="20" t="s">
        <v>75</v>
      </c>
      <c r="D42" s="20" t="s">
        <v>184</v>
      </c>
      <c r="E42" s="20" t="s">
        <v>4</v>
      </c>
      <c r="F42" s="27">
        <f>F43</f>
        <v>576.2</v>
      </c>
      <c r="G42" s="51">
        <f>G43</f>
        <v>572</v>
      </c>
      <c r="H42" s="27">
        <f t="shared" si="0"/>
        <v>99.2710864283235</v>
      </c>
    </row>
    <row r="43" spans="1:8" ht="30" customHeight="1">
      <c r="A43" s="9" t="s">
        <v>149</v>
      </c>
      <c r="B43" s="20" t="s">
        <v>5</v>
      </c>
      <c r="C43" s="20" t="s">
        <v>75</v>
      </c>
      <c r="D43" s="20" t="s">
        <v>184</v>
      </c>
      <c r="E43" s="20" t="s">
        <v>82</v>
      </c>
      <c r="F43" s="27">
        <f>486.1+90.1</f>
        <v>576.2</v>
      </c>
      <c r="G43" s="27">
        <v>572</v>
      </c>
      <c r="H43" s="27">
        <f t="shared" si="0"/>
        <v>99.2710864283235</v>
      </c>
    </row>
    <row r="44" spans="1:8" ht="33.75" customHeight="1">
      <c r="A44" s="9" t="s">
        <v>71</v>
      </c>
      <c r="B44" s="20" t="s">
        <v>5</v>
      </c>
      <c r="C44" s="20" t="s">
        <v>75</v>
      </c>
      <c r="D44" s="20" t="s">
        <v>24</v>
      </c>
      <c r="E44" s="20" t="s">
        <v>4</v>
      </c>
      <c r="F44" s="27">
        <f>F45+F50</f>
        <v>5638.599999999999</v>
      </c>
      <c r="G44" s="27">
        <f>G45+G50</f>
        <v>5628.7</v>
      </c>
      <c r="H44" s="27">
        <f t="shared" si="0"/>
        <v>99.8244245025361</v>
      </c>
    </row>
    <row r="45" spans="1:8" ht="33" customHeight="1">
      <c r="A45" s="16" t="s">
        <v>17</v>
      </c>
      <c r="B45" s="20" t="s">
        <v>5</v>
      </c>
      <c r="C45" s="20" t="s">
        <v>75</v>
      </c>
      <c r="D45" s="20" t="s">
        <v>102</v>
      </c>
      <c r="E45" s="20" t="s">
        <v>4</v>
      </c>
      <c r="F45" s="27">
        <f>F46+F47+F48+F49</f>
        <v>4784.4</v>
      </c>
      <c r="G45" s="27">
        <f>G46+G47+G48+G49</f>
        <v>4774.5</v>
      </c>
      <c r="H45" s="27">
        <f t="shared" si="0"/>
        <v>99.79307750188113</v>
      </c>
    </row>
    <row r="46" spans="1:8" ht="46.5" customHeight="1">
      <c r="A46" s="16" t="s">
        <v>123</v>
      </c>
      <c r="B46" s="20" t="s">
        <v>5</v>
      </c>
      <c r="C46" s="20" t="s">
        <v>75</v>
      </c>
      <c r="D46" s="20" t="s">
        <v>102</v>
      </c>
      <c r="E46" s="20" t="s">
        <v>85</v>
      </c>
      <c r="F46" s="27">
        <v>2728.1</v>
      </c>
      <c r="G46" s="69" t="s">
        <v>245</v>
      </c>
      <c r="H46" s="27">
        <f t="shared" si="0"/>
        <v>99.78373226787875</v>
      </c>
    </row>
    <row r="47" spans="1:8" ht="42.75" customHeight="1">
      <c r="A47" s="16" t="s">
        <v>210</v>
      </c>
      <c r="B47" s="20" t="s">
        <v>5</v>
      </c>
      <c r="C47" s="20" t="s">
        <v>75</v>
      </c>
      <c r="D47" s="20" t="s">
        <v>102</v>
      </c>
      <c r="E47" s="20" t="s">
        <v>198</v>
      </c>
      <c r="F47" s="27">
        <v>0.4</v>
      </c>
      <c r="G47" s="69" t="s">
        <v>246</v>
      </c>
      <c r="H47" s="27">
        <f t="shared" si="0"/>
        <v>74.99999999999999</v>
      </c>
    </row>
    <row r="48" spans="1:8" ht="48.75" customHeight="1">
      <c r="A48" s="9" t="s">
        <v>149</v>
      </c>
      <c r="B48" s="20" t="s">
        <v>5</v>
      </c>
      <c r="C48" s="20" t="s">
        <v>75</v>
      </c>
      <c r="D48" s="20" t="s">
        <v>102</v>
      </c>
      <c r="E48" s="20" t="s">
        <v>82</v>
      </c>
      <c r="F48" s="27">
        <v>2044.4</v>
      </c>
      <c r="G48" s="69" t="s">
        <v>247</v>
      </c>
      <c r="H48" s="27">
        <f t="shared" si="0"/>
        <v>99.98532576795147</v>
      </c>
    </row>
    <row r="49" spans="1:8" ht="34.5" customHeight="1">
      <c r="A49" s="16" t="s">
        <v>87</v>
      </c>
      <c r="B49" s="20" t="s">
        <v>5</v>
      </c>
      <c r="C49" s="20" t="s">
        <v>75</v>
      </c>
      <c r="D49" s="20" t="s">
        <v>102</v>
      </c>
      <c r="E49" s="20" t="s">
        <v>86</v>
      </c>
      <c r="F49" s="27">
        <v>11.5</v>
      </c>
      <c r="G49" s="69" t="s">
        <v>248</v>
      </c>
      <c r="H49" s="27">
        <f t="shared" si="0"/>
        <v>68.69565217391305</v>
      </c>
    </row>
    <row r="50" spans="1:8" ht="194.25" customHeight="1">
      <c r="A50" s="55" t="s">
        <v>217</v>
      </c>
      <c r="B50" s="20" t="s">
        <v>5</v>
      </c>
      <c r="C50" s="20" t="s">
        <v>75</v>
      </c>
      <c r="D50" s="20" t="s">
        <v>207</v>
      </c>
      <c r="E50" s="20" t="s">
        <v>4</v>
      </c>
      <c r="F50" s="27">
        <f>F51</f>
        <v>854.2</v>
      </c>
      <c r="G50" s="27" t="str">
        <f>G51</f>
        <v>854,2</v>
      </c>
      <c r="H50" s="27">
        <f t="shared" si="0"/>
        <v>100</v>
      </c>
    </row>
    <row r="51" spans="1:8" ht="45" customHeight="1">
      <c r="A51" s="16" t="s">
        <v>123</v>
      </c>
      <c r="B51" s="20" t="s">
        <v>5</v>
      </c>
      <c r="C51" s="20" t="s">
        <v>75</v>
      </c>
      <c r="D51" s="20" t="s">
        <v>207</v>
      </c>
      <c r="E51" s="20" t="s">
        <v>85</v>
      </c>
      <c r="F51" s="27">
        <v>854.2</v>
      </c>
      <c r="G51" s="69" t="s">
        <v>252</v>
      </c>
      <c r="H51" s="27">
        <f t="shared" si="0"/>
        <v>100</v>
      </c>
    </row>
    <row r="52" spans="1:8" ht="123" customHeight="1">
      <c r="A52" s="92" t="s">
        <v>156</v>
      </c>
      <c r="B52" s="20" t="s">
        <v>5</v>
      </c>
      <c r="C52" s="20" t="s">
        <v>75</v>
      </c>
      <c r="D52" s="20" t="s">
        <v>205</v>
      </c>
      <c r="E52" s="20" t="s">
        <v>4</v>
      </c>
      <c r="F52" s="27">
        <f>F53+F54</f>
        <v>552.8</v>
      </c>
      <c r="G52" s="27">
        <f>G53+G54</f>
        <v>552.8</v>
      </c>
      <c r="H52" s="27">
        <f t="shared" si="0"/>
        <v>100</v>
      </c>
    </row>
    <row r="53" spans="1:8" ht="47.25" customHeight="1">
      <c r="A53" s="16" t="s">
        <v>123</v>
      </c>
      <c r="B53" s="20" t="s">
        <v>5</v>
      </c>
      <c r="C53" s="20" t="s">
        <v>75</v>
      </c>
      <c r="D53" s="20" t="s">
        <v>200</v>
      </c>
      <c r="E53" s="20" t="s">
        <v>80</v>
      </c>
      <c r="F53" s="27">
        <v>470.9</v>
      </c>
      <c r="G53" s="69" t="s">
        <v>250</v>
      </c>
      <c r="H53" s="27">
        <f t="shared" si="0"/>
        <v>100</v>
      </c>
    </row>
    <row r="54" spans="1:8" ht="47.25" customHeight="1">
      <c r="A54" s="9" t="s">
        <v>149</v>
      </c>
      <c r="B54" s="20" t="s">
        <v>5</v>
      </c>
      <c r="C54" s="20" t="s">
        <v>75</v>
      </c>
      <c r="D54" s="20" t="s">
        <v>200</v>
      </c>
      <c r="E54" s="20" t="s">
        <v>82</v>
      </c>
      <c r="F54" s="27">
        <v>81.9</v>
      </c>
      <c r="G54" s="69" t="s">
        <v>251</v>
      </c>
      <c r="H54" s="27">
        <f t="shared" si="0"/>
        <v>100</v>
      </c>
    </row>
    <row r="55" spans="1:8" ht="130.5" customHeight="1">
      <c r="A55" s="16" t="s">
        <v>92</v>
      </c>
      <c r="B55" s="20" t="s">
        <v>5</v>
      </c>
      <c r="C55" s="20" t="s">
        <v>75</v>
      </c>
      <c r="D55" s="20" t="s">
        <v>179</v>
      </c>
      <c r="E55" s="20" t="s">
        <v>4</v>
      </c>
      <c r="F55" s="27">
        <f>F58+F56+F61</f>
        <v>781.7</v>
      </c>
      <c r="G55" s="27">
        <f>G58+G56+G61</f>
        <v>685.1000000000001</v>
      </c>
      <c r="H55" s="27">
        <f t="shared" si="0"/>
        <v>87.64231802481773</v>
      </c>
    </row>
    <row r="56" spans="1:8" ht="81.75" customHeight="1">
      <c r="A56" s="34" t="s">
        <v>211</v>
      </c>
      <c r="B56" s="7" t="s">
        <v>5</v>
      </c>
      <c r="C56" s="7" t="s">
        <v>75</v>
      </c>
      <c r="D56" s="36" t="s">
        <v>191</v>
      </c>
      <c r="E56" s="7" t="s">
        <v>4</v>
      </c>
      <c r="F56" s="28">
        <f>F57</f>
        <v>84.4</v>
      </c>
      <c r="G56" s="28" t="str">
        <f>G57</f>
        <v>84,4</v>
      </c>
      <c r="H56" s="27">
        <f t="shared" si="0"/>
        <v>100</v>
      </c>
    </row>
    <row r="57" spans="1:8" ht="51" customHeight="1">
      <c r="A57" s="11" t="s">
        <v>226</v>
      </c>
      <c r="B57" s="7" t="s">
        <v>5</v>
      </c>
      <c r="C57" s="7" t="s">
        <v>75</v>
      </c>
      <c r="D57" s="36" t="s">
        <v>191</v>
      </c>
      <c r="E57" s="7" t="s">
        <v>225</v>
      </c>
      <c r="F57" s="28">
        <v>84.4</v>
      </c>
      <c r="G57" s="65" t="s">
        <v>249</v>
      </c>
      <c r="H57" s="27">
        <f t="shared" si="0"/>
        <v>100</v>
      </c>
    </row>
    <row r="58" spans="1:8" ht="110.25" customHeight="1">
      <c r="A58" s="9" t="s">
        <v>135</v>
      </c>
      <c r="B58" s="7" t="s">
        <v>5</v>
      </c>
      <c r="C58" s="7" t="s">
        <v>75</v>
      </c>
      <c r="D58" s="20" t="s">
        <v>157</v>
      </c>
      <c r="E58" s="7" t="s">
        <v>4</v>
      </c>
      <c r="F58" s="27">
        <f>F59+F60</f>
        <v>543</v>
      </c>
      <c r="G58" s="27">
        <f>G59+G60</f>
        <v>446.40000000000003</v>
      </c>
      <c r="H58" s="27">
        <f t="shared" si="0"/>
        <v>82.20994475138123</v>
      </c>
    </row>
    <row r="59" spans="1:8" ht="48" customHeight="1">
      <c r="A59" s="15" t="s">
        <v>121</v>
      </c>
      <c r="B59" s="7" t="s">
        <v>5</v>
      </c>
      <c r="C59" s="7" t="s">
        <v>75</v>
      </c>
      <c r="D59" s="20" t="s">
        <v>157</v>
      </c>
      <c r="E59" s="7" t="s">
        <v>80</v>
      </c>
      <c r="F59" s="27">
        <v>429.5</v>
      </c>
      <c r="G59" s="65" t="s">
        <v>253</v>
      </c>
      <c r="H59" s="27">
        <f t="shared" si="0"/>
        <v>90.29103608847497</v>
      </c>
    </row>
    <row r="60" spans="1:8" ht="44.25" customHeight="1">
      <c r="A60" s="11" t="s">
        <v>149</v>
      </c>
      <c r="B60" s="7" t="s">
        <v>5</v>
      </c>
      <c r="C60" s="7" t="s">
        <v>75</v>
      </c>
      <c r="D60" s="20" t="s">
        <v>157</v>
      </c>
      <c r="E60" s="7" t="s">
        <v>82</v>
      </c>
      <c r="F60" s="27">
        <v>113.5</v>
      </c>
      <c r="G60" s="65" t="s">
        <v>254</v>
      </c>
      <c r="H60" s="27">
        <f t="shared" si="0"/>
        <v>51.629955947136565</v>
      </c>
    </row>
    <row r="61" spans="1:8" ht="150" customHeight="1">
      <c r="A61" s="5" t="s">
        <v>136</v>
      </c>
      <c r="B61" s="7" t="s">
        <v>5</v>
      </c>
      <c r="C61" s="7" t="s">
        <v>75</v>
      </c>
      <c r="D61" s="20" t="s">
        <v>192</v>
      </c>
      <c r="E61" s="7" t="s">
        <v>4</v>
      </c>
      <c r="F61" s="27">
        <f>F62+F63</f>
        <v>154.3</v>
      </c>
      <c r="G61" s="27">
        <f>G62+G63</f>
        <v>154.3</v>
      </c>
      <c r="H61" s="27">
        <f t="shared" si="0"/>
        <v>100</v>
      </c>
    </row>
    <row r="62" spans="1:8" ht="48" customHeight="1">
      <c r="A62" s="15" t="s">
        <v>121</v>
      </c>
      <c r="B62" s="7" t="s">
        <v>5</v>
      </c>
      <c r="C62" s="7" t="s">
        <v>75</v>
      </c>
      <c r="D62" s="20" t="s">
        <v>206</v>
      </c>
      <c r="E62" s="7" t="s">
        <v>80</v>
      </c>
      <c r="F62" s="27">
        <v>138.9</v>
      </c>
      <c r="G62" s="65" t="s">
        <v>255</v>
      </c>
      <c r="H62" s="27">
        <f t="shared" si="0"/>
        <v>100</v>
      </c>
    </row>
    <row r="63" spans="1:8" ht="44.25" customHeight="1">
      <c r="A63" s="11" t="s">
        <v>149</v>
      </c>
      <c r="B63" s="7" t="s">
        <v>5</v>
      </c>
      <c r="C63" s="7" t="s">
        <v>75</v>
      </c>
      <c r="D63" s="20" t="s">
        <v>206</v>
      </c>
      <c r="E63" s="7" t="s">
        <v>82</v>
      </c>
      <c r="F63" s="27">
        <v>15.4</v>
      </c>
      <c r="G63" s="65" t="s">
        <v>256</v>
      </c>
      <c r="H63" s="27">
        <f t="shared" si="0"/>
        <v>100</v>
      </c>
    </row>
    <row r="64" spans="1:8" ht="19.5" customHeight="1">
      <c r="A64" s="84" t="s">
        <v>38</v>
      </c>
      <c r="B64" s="83" t="s">
        <v>12</v>
      </c>
      <c r="C64" s="83" t="s">
        <v>13</v>
      </c>
      <c r="D64" s="83" t="s">
        <v>24</v>
      </c>
      <c r="E64" s="83" t="s">
        <v>4</v>
      </c>
      <c r="F64" s="75">
        <f>F68+F76+F79</f>
        <v>2985.2</v>
      </c>
      <c r="G64" s="75">
        <f>G68+G76+G79</f>
        <v>2983.2</v>
      </c>
      <c r="H64" s="75">
        <f t="shared" si="0"/>
        <v>99.93300281388183</v>
      </c>
    </row>
    <row r="65" spans="1:8" ht="18" customHeight="1" hidden="1">
      <c r="A65" s="13" t="s">
        <v>66</v>
      </c>
      <c r="B65" s="7" t="s">
        <v>12</v>
      </c>
      <c r="C65" s="7" t="s">
        <v>6</v>
      </c>
      <c r="D65" s="7" t="s">
        <v>40</v>
      </c>
      <c r="E65" s="7" t="s">
        <v>4</v>
      </c>
      <c r="F65" s="27">
        <f>F66</f>
        <v>0</v>
      </c>
      <c r="G65" s="65"/>
      <c r="H65" s="27" t="e">
        <f t="shared" si="0"/>
        <v>#DIV/0!</v>
      </c>
    </row>
    <row r="66" spans="1:8" ht="54" customHeight="1" hidden="1">
      <c r="A66" s="13" t="s">
        <v>65</v>
      </c>
      <c r="B66" s="7" t="s">
        <v>12</v>
      </c>
      <c r="C66" s="7" t="s">
        <v>6</v>
      </c>
      <c r="D66" s="7" t="s">
        <v>73</v>
      </c>
      <c r="E66" s="7" t="s">
        <v>4</v>
      </c>
      <c r="F66" s="27">
        <f>F67</f>
        <v>0</v>
      </c>
      <c r="G66" s="65"/>
      <c r="H66" s="27" t="e">
        <f t="shared" si="0"/>
        <v>#DIV/0!</v>
      </c>
    </row>
    <row r="67" spans="1:8" ht="52.5" customHeight="1" hidden="1">
      <c r="A67" s="11" t="s">
        <v>74</v>
      </c>
      <c r="B67" s="7" t="s">
        <v>12</v>
      </c>
      <c r="C67" s="7" t="s">
        <v>6</v>
      </c>
      <c r="D67" s="7" t="s">
        <v>73</v>
      </c>
      <c r="E67" s="7" t="s">
        <v>70</v>
      </c>
      <c r="F67" s="27"/>
      <c r="G67" s="65"/>
      <c r="H67" s="27" t="e">
        <f t="shared" si="0"/>
        <v>#DIV/0!</v>
      </c>
    </row>
    <row r="68" spans="1:8" ht="18.75" customHeight="1">
      <c r="A68" s="14" t="s">
        <v>93</v>
      </c>
      <c r="B68" s="7" t="s">
        <v>12</v>
      </c>
      <c r="C68" s="7" t="s">
        <v>35</v>
      </c>
      <c r="D68" s="7" t="s">
        <v>24</v>
      </c>
      <c r="E68" s="7" t="s">
        <v>4</v>
      </c>
      <c r="F68" s="27">
        <f>F69+F72+F74</f>
        <v>935.6</v>
      </c>
      <c r="G68" s="27">
        <f>G69+G72+G74</f>
        <v>934.6</v>
      </c>
      <c r="H68" s="27">
        <f t="shared" si="0"/>
        <v>99.89311671654552</v>
      </c>
    </row>
    <row r="69" spans="1:8" ht="49.5" customHeight="1">
      <c r="A69" s="11" t="s">
        <v>132</v>
      </c>
      <c r="B69" s="7" t="s">
        <v>12</v>
      </c>
      <c r="C69" s="7" t="s">
        <v>35</v>
      </c>
      <c r="D69" s="7" t="s">
        <v>131</v>
      </c>
      <c r="E69" s="7" t="s">
        <v>4</v>
      </c>
      <c r="F69" s="27">
        <f>F70+F71</f>
        <v>639.5</v>
      </c>
      <c r="G69" s="27">
        <f>G70+G71</f>
        <v>638.5</v>
      </c>
      <c r="H69" s="27">
        <f t="shared" si="0"/>
        <v>99.84362783424551</v>
      </c>
    </row>
    <row r="70" spans="1:8" ht="87.75" customHeight="1">
      <c r="A70" s="11" t="s">
        <v>129</v>
      </c>
      <c r="B70" s="7" t="s">
        <v>12</v>
      </c>
      <c r="C70" s="7" t="s">
        <v>35</v>
      </c>
      <c r="D70" s="7" t="s">
        <v>131</v>
      </c>
      <c r="E70" s="7" t="s">
        <v>90</v>
      </c>
      <c r="F70" s="27">
        <v>627.5</v>
      </c>
      <c r="G70" s="65" t="s">
        <v>258</v>
      </c>
      <c r="H70" s="27">
        <f t="shared" si="0"/>
        <v>99.8406374501992</v>
      </c>
    </row>
    <row r="71" spans="1:8" ht="36" customHeight="1">
      <c r="A71" s="11" t="s">
        <v>114</v>
      </c>
      <c r="B71" s="7" t="s">
        <v>12</v>
      </c>
      <c r="C71" s="7" t="s">
        <v>35</v>
      </c>
      <c r="D71" s="7" t="s">
        <v>131</v>
      </c>
      <c r="E71" s="7" t="s">
        <v>115</v>
      </c>
      <c r="F71" s="27">
        <v>12</v>
      </c>
      <c r="G71" s="65" t="s">
        <v>352</v>
      </c>
      <c r="H71" s="27">
        <f t="shared" si="0"/>
        <v>100</v>
      </c>
    </row>
    <row r="72" spans="1:8" ht="57.75" customHeight="1">
      <c r="A72" s="2" t="s">
        <v>137</v>
      </c>
      <c r="B72" s="7" t="s">
        <v>12</v>
      </c>
      <c r="C72" s="7" t="s">
        <v>35</v>
      </c>
      <c r="D72" s="7" t="s">
        <v>103</v>
      </c>
      <c r="E72" s="7" t="s">
        <v>4</v>
      </c>
      <c r="F72" s="27">
        <f>F73</f>
        <v>41.1</v>
      </c>
      <c r="G72" s="27" t="str">
        <f>G73</f>
        <v>41,1</v>
      </c>
      <c r="H72" s="27">
        <f t="shared" si="0"/>
        <v>100</v>
      </c>
    </row>
    <row r="73" spans="1:8" ht="45.75" customHeight="1">
      <c r="A73" s="11" t="s">
        <v>149</v>
      </c>
      <c r="B73" s="7" t="s">
        <v>12</v>
      </c>
      <c r="C73" s="7" t="s">
        <v>35</v>
      </c>
      <c r="D73" s="7" t="s">
        <v>103</v>
      </c>
      <c r="E73" s="7" t="s">
        <v>82</v>
      </c>
      <c r="F73" s="27">
        <v>41.1</v>
      </c>
      <c r="G73" s="65" t="s">
        <v>257</v>
      </c>
      <c r="H73" s="27">
        <f t="shared" si="0"/>
        <v>100</v>
      </c>
    </row>
    <row r="74" spans="1:8" ht="194.25" customHeight="1">
      <c r="A74" s="26" t="s">
        <v>217</v>
      </c>
      <c r="B74" s="7" t="s">
        <v>12</v>
      </c>
      <c r="C74" s="7" t="s">
        <v>35</v>
      </c>
      <c r="D74" s="7" t="s">
        <v>207</v>
      </c>
      <c r="E74" s="7" t="s">
        <v>4</v>
      </c>
      <c r="F74" s="27">
        <f>F75</f>
        <v>255.00000000000003</v>
      </c>
      <c r="G74" s="28" t="str">
        <f>G75</f>
        <v>255,0</v>
      </c>
      <c r="H74" s="27">
        <f t="shared" si="0"/>
        <v>99.99999999999999</v>
      </c>
    </row>
    <row r="75" spans="1:8" ht="93" customHeight="1">
      <c r="A75" s="11" t="s">
        <v>129</v>
      </c>
      <c r="B75" s="7" t="s">
        <v>12</v>
      </c>
      <c r="C75" s="7" t="s">
        <v>35</v>
      </c>
      <c r="D75" s="7" t="s">
        <v>207</v>
      </c>
      <c r="E75" s="7" t="s">
        <v>90</v>
      </c>
      <c r="F75" s="27">
        <f>257.1-2.1</f>
        <v>255.00000000000003</v>
      </c>
      <c r="G75" s="65" t="s">
        <v>259</v>
      </c>
      <c r="H75" s="27">
        <f t="shared" si="0"/>
        <v>99.99999999999999</v>
      </c>
    </row>
    <row r="76" spans="1:8" ht="33.75" customHeight="1">
      <c r="A76" s="16" t="s">
        <v>116</v>
      </c>
      <c r="B76" s="19" t="s">
        <v>12</v>
      </c>
      <c r="C76" s="19" t="s">
        <v>18</v>
      </c>
      <c r="D76" s="19" t="s">
        <v>24</v>
      </c>
      <c r="E76" s="20" t="s">
        <v>4</v>
      </c>
      <c r="F76" s="27">
        <f>F77</f>
        <v>2048.6</v>
      </c>
      <c r="G76" s="27" t="str">
        <f>G77</f>
        <v>2048,6</v>
      </c>
      <c r="H76" s="27">
        <f t="shared" si="0"/>
        <v>100</v>
      </c>
    </row>
    <row r="77" spans="1:8" ht="60.75" customHeight="1">
      <c r="A77" s="9" t="s">
        <v>150</v>
      </c>
      <c r="B77" s="20" t="s">
        <v>12</v>
      </c>
      <c r="C77" s="20" t="s">
        <v>18</v>
      </c>
      <c r="D77" s="20" t="s">
        <v>158</v>
      </c>
      <c r="E77" s="38" t="s">
        <v>4</v>
      </c>
      <c r="F77" s="27">
        <f>F78</f>
        <v>2048.6</v>
      </c>
      <c r="G77" s="27" t="str">
        <f>G78</f>
        <v>2048,6</v>
      </c>
      <c r="H77" s="27">
        <f t="shared" si="0"/>
        <v>100</v>
      </c>
    </row>
    <row r="78" spans="1:8" ht="27" customHeight="1">
      <c r="A78" s="9" t="s">
        <v>190</v>
      </c>
      <c r="B78" s="20" t="s">
        <v>12</v>
      </c>
      <c r="C78" s="20" t="s">
        <v>18</v>
      </c>
      <c r="D78" s="20" t="s">
        <v>159</v>
      </c>
      <c r="E78" s="38" t="s">
        <v>189</v>
      </c>
      <c r="F78" s="27">
        <f>2104.6-56</f>
        <v>2048.6</v>
      </c>
      <c r="G78" s="66" t="s">
        <v>275</v>
      </c>
      <c r="H78" s="27">
        <f t="shared" si="0"/>
        <v>100</v>
      </c>
    </row>
    <row r="79" spans="1:8" ht="68.25" customHeight="1">
      <c r="A79" s="23" t="s">
        <v>212</v>
      </c>
      <c r="B79" s="7" t="s">
        <v>12</v>
      </c>
      <c r="C79" s="7" t="s">
        <v>39</v>
      </c>
      <c r="D79" s="38" t="s">
        <v>177</v>
      </c>
      <c r="E79" s="7" t="s">
        <v>4</v>
      </c>
      <c r="F79" s="27">
        <f>F80</f>
        <v>1</v>
      </c>
      <c r="G79" s="27" t="str">
        <f>G80</f>
        <v>0,0</v>
      </c>
      <c r="H79" s="27">
        <f t="shared" si="0"/>
        <v>0</v>
      </c>
    </row>
    <row r="80" spans="1:8" ht="63.75" customHeight="1">
      <c r="A80" s="13" t="s">
        <v>127</v>
      </c>
      <c r="B80" s="7" t="s">
        <v>12</v>
      </c>
      <c r="C80" s="7" t="s">
        <v>39</v>
      </c>
      <c r="D80" s="38" t="s">
        <v>177</v>
      </c>
      <c r="E80" s="7" t="s">
        <v>111</v>
      </c>
      <c r="F80" s="27">
        <v>1</v>
      </c>
      <c r="G80" s="65" t="s">
        <v>260</v>
      </c>
      <c r="H80" s="27">
        <f t="shared" si="0"/>
        <v>0</v>
      </c>
    </row>
    <row r="81" spans="1:8" ht="23.25" customHeight="1">
      <c r="A81" s="84" t="s">
        <v>64</v>
      </c>
      <c r="B81" s="83" t="s">
        <v>35</v>
      </c>
      <c r="C81" s="83" t="s">
        <v>13</v>
      </c>
      <c r="D81" s="85" t="s">
        <v>24</v>
      </c>
      <c r="E81" s="83" t="s">
        <v>4</v>
      </c>
      <c r="F81" s="75">
        <f>F82</f>
        <v>4693.71984</v>
      </c>
      <c r="G81" s="75">
        <f>G82</f>
        <v>4693.7</v>
      </c>
      <c r="H81" s="75">
        <f t="shared" si="0"/>
        <v>99.99957730753695</v>
      </c>
    </row>
    <row r="82" spans="1:8" ht="31.5" customHeight="1">
      <c r="A82" s="13" t="s">
        <v>98</v>
      </c>
      <c r="B82" s="7" t="s">
        <v>35</v>
      </c>
      <c r="C82" s="7" t="s">
        <v>35</v>
      </c>
      <c r="D82" s="38" t="s">
        <v>24</v>
      </c>
      <c r="E82" s="7" t="s">
        <v>4</v>
      </c>
      <c r="F82" s="27">
        <f>F83+F88</f>
        <v>4693.71984</v>
      </c>
      <c r="G82" s="27">
        <f>G83+G88</f>
        <v>4693.7</v>
      </c>
      <c r="H82" s="27">
        <f t="shared" si="0"/>
        <v>99.99957730753695</v>
      </c>
    </row>
    <row r="83" spans="1:8" ht="81" customHeight="1">
      <c r="A83" s="11" t="s">
        <v>229</v>
      </c>
      <c r="B83" s="37" t="s">
        <v>35</v>
      </c>
      <c r="C83" s="37" t="s">
        <v>35</v>
      </c>
      <c r="D83" s="38" t="s">
        <v>230</v>
      </c>
      <c r="E83" s="38" t="s">
        <v>4</v>
      </c>
      <c r="F83" s="27">
        <f>F84+F86</f>
        <v>833.41984</v>
      </c>
      <c r="G83" s="27">
        <f>G84+G86</f>
        <v>833.4</v>
      </c>
      <c r="H83" s="27">
        <f t="shared" si="0"/>
        <v>99.99761944712043</v>
      </c>
    </row>
    <row r="84" spans="1:8" ht="30.75" customHeight="1">
      <c r="A84" s="11" t="s">
        <v>231</v>
      </c>
      <c r="B84" s="37" t="s">
        <v>35</v>
      </c>
      <c r="C84" s="37" t="s">
        <v>35</v>
      </c>
      <c r="D84" s="38" t="s">
        <v>228</v>
      </c>
      <c r="E84" s="38" t="s">
        <v>4</v>
      </c>
      <c r="F84" s="27">
        <f>F85</f>
        <v>791</v>
      </c>
      <c r="G84" s="27" t="str">
        <f>G85</f>
        <v>791,0</v>
      </c>
      <c r="H84" s="27">
        <f t="shared" si="0"/>
        <v>100</v>
      </c>
    </row>
    <row r="85" spans="1:8" ht="49.5" customHeight="1">
      <c r="A85" s="11" t="s">
        <v>149</v>
      </c>
      <c r="B85" s="37" t="s">
        <v>35</v>
      </c>
      <c r="C85" s="37" t="s">
        <v>35</v>
      </c>
      <c r="D85" s="38" t="s">
        <v>228</v>
      </c>
      <c r="E85" s="38" t="s">
        <v>82</v>
      </c>
      <c r="F85" s="27">
        <v>791</v>
      </c>
      <c r="G85" s="66" t="s">
        <v>353</v>
      </c>
      <c r="H85" s="27">
        <f t="shared" si="0"/>
        <v>100</v>
      </c>
    </row>
    <row r="86" spans="1:8" ht="35.25" customHeight="1">
      <c r="A86" s="11" t="s">
        <v>232</v>
      </c>
      <c r="B86" s="37" t="s">
        <v>35</v>
      </c>
      <c r="C86" s="37" t="s">
        <v>35</v>
      </c>
      <c r="D86" s="38" t="s">
        <v>228</v>
      </c>
      <c r="E86" s="38" t="s">
        <v>4</v>
      </c>
      <c r="F86" s="27">
        <f>F87</f>
        <v>42.41984</v>
      </c>
      <c r="G86" s="27" t="str">
        <f>G87</f>
        <v>42,4</v>
      </c>
      <c r="H86" s="27">
        <f t="shared" si="0"/>
        <v>99.95322943226566</v>
      </c>
    </row>
    <row r="87" spans="1:8" ht="49.5" customHeight="1">
      <c r="A87" s="11" t="s">
        <v>149</v>
      </c>
      <c r="B87" s="37" t="s">
        <v>35</v>
      </c>
      <c r="C87" s="37" t="s">
        <v>35</v>
      </c>
      <c r="D87" s="38" t="s">
        <v>228</v>
      </c>
      <c r="E87" s="38" t="s">
        <v>82</v>
      </c>
      <c r="F87" s="27">
        <v>42.41984</v>
      </c>
      <c r="G87" s="66" t="s">
        <v>261</v>
      </c>
      <c r="H87" s="27">
        <f t="shared" si="0"/>
        <v>99.95322943226566</v>
      </c>
    </row>
    <row r="88" spans="1:8" ht="97.5" customHeight="1">
      <c r="A88" s="11" t="s">
        <v>164</v>
      </c>
      <c r="B88" s="20" t="s">
        <v>35</v>
      </c>
      <c r="C88" s="20" t="s">
        <v>35</v>
      </c>
      <c r="D88" s="38" t="s">
        <v>163</v>
      </c>
      <c r="E88" s="20" t="s">
        <v>4</v>
      </c>
      <c r="F88" s="27">
        <f>F89</f>
        <v>3860.3</v>
      </c>
      <c r="G88" s="27" t="str">
        <f>G89</f>
        <v>3860,3</v>
      </c>
      <c r="H88" s="27">
        <f t="shared" si="0"/>
        <v>100</v>
      </c>
    </row>
    <row r="89" spans="1:8" ht="107.25" customHeight="1">
      <c r="A89" s="23" t="s">
        <v>201</v>
      </c>
      <c r="B89" s="7" t="s">
        <v>35</v>
      </c>
      <c r="C89" s="7" t="s">
        <v>35</v>
      </c>
      <c r="D89" s="38" t="s">
        <v>203</v>
      </c>
      <c r="E89" s="7" t="s">
        <v>4</v>
      </c>
      <c r="F89" s="27">
        <f>F90</f>
        <v>3860.3</v>
      </c>
      <c r="G89" s="27" t="str">
        <f>G90</f>
        <v>3860,3</v>
      </c>
      <c r="H89" s="27">
        <f t="shared" si="0"/>
        <v>100</v>
      </c>
    </row>
    <row r="90" spans="1:8" ht="62.25" customHeight="1">
      <c r="A90" s="23" t="s">
        <v>202</v>
      </c>
      <c r="B90" s="7" t="s">
        <v>35</v>
      </c>
      <c r="C90" s="7" t="s">
        <v>35</v>
      </c>
      <c r="D90" s="38" t="s">
        <v>203</v>
      </c>
      <c r="E90" s="7" t="s">
        <v>204</v>
      </c>
      <c r="F90" s="27">
        <v>3860.3</v>
      </c>
      <c r="G90" s="65" t="s">
        <v>276</v>
      </c>
      <c r="H90" s="27">
        <f t="shared" si="0"/>
        <v>100</v>
      </c>
    </row>
    <row r="91" spans="1:8" ht="24" customHeight="1">
      <c r="A91" s="80" t="s">
        <v>9</v>
      </c>
      <c r="B91" s="78" t="s">
        <v>8</v>
      </c>
      <c r="C91" s="78" t="s">
        <v>22</v>
      </c>
      <c r="D91" s="78" t="s">
        <v>24</v>
      </c>
      <c r="E91" s="78" t="s">
        <v>4</v>
      </c>
      <c r="F91" s="79">
        <f>F92+F113+F146+F153</f>
        <v>125415.87000000001</v>
      </c>
      <c r="G91" s="79">
        <f>G92+G113+G146+G153</f>
        <v>125302.90000000001</v>
      </c>
      <c r="H91" s="75">
        <f t="shared" si="0"/>
        <v>99.90992368031255</v>
      </c>
    </row>
    <row r="92" spans="1:8" ht="33" customHeight="1">
      <c r="A92" s="81" t="s">
        <v>27</v>
      </c>
      <c r="B92" s="18" t="s">
        <v>8</v>
      </c>
      <c r="C92" s="18" t="s">
        <v>5</v>
      </c>
      <c r="D92" s="18" t="s">
        <v>24</v>
      </c>
      <c r="E92" s="18" t="s">
        <v>4</v>
      </c>
      <c r="F92" s="27">
        <f>F93+F106+F100+F109</f>
        <v>26322.399999999998</v>
      </c>
      <c r="G92" s="27">
        <f>G93+G106+G100+G109</f>
        <v>26298.6</v>
      </c>
      <c r="H92" s="27">
        <f t="shared" si="0"/>
        <v>99.90958271282254</v>
      </c>
    </row>
    <row r="93" spans="1:8" ht="27.75" customHeight="1">
      <c r="A93" s="81" t="s">
        <v>28</v>
      </c>
      <c r="B93" s="18" t="s">
        <v>8</v>
      </c>
      <c r="C93" s="18" t="s">
        <v>5</v>
      </c>
      <c r="D93" s="18" t="s">
        <v>29</v>
      </c>
      <c r="E93" s="18" t="s">
        <v>4</v>
      </c>
      <c r="F93" s="27">
        <f>F94</f>
        <v>6011.3</v>
      </c>
      <c r="G93" s="27">
        <f>G94</f>
        <v>5987.500000000001</v>
      </c>
      <c r="H93" s="27">
        <f t="shared" si="0"/>
        <v>99.60407898457906</v>
      </c>
    </row>
    <row r="94" spans="1:8" ht="32.25" customHeight="1">
      <c r="A94" s="5" t="s">
        <v>17</v>
      </c>
      <c r="B94" s="7" t="s">
        <v>8</v>
      </c>
      <c r="C94" s="7" t="s">
        <v>5</v>
      </c>
      <c r="D94" s="7" t="s">
        <v>58</v>
      </c>
      <c r="E94" s="7" t="s">
        <v>4</v>
      </c>
      <c r="F94" s="27">
        <f>F95+F96+F97+F98+F99</f>
        <v>6011.3</v>
      </c>
      <c r="G94" s="27">
        <f>G95+G96+G97+G98+G99</f>
        <v>5987.500000000001</v>
      </c>
      <c r="H94" s="27">
        <f t="shared" si="0"/>
        <v>99.60407898457906</v>
      </c>
    </row>
    <row r="95" spans="1:8" ht="48.75" customHeight="1">
      <c r="A95" s="15" t="s">
        <v>123</v>
      </c>
      <c r="B95" s="7" t="s">
        <v>8</v>
      </c>
      <c r="C95" s="7" t="s">
        <v>5</v>
      </c>
      <c r="D95" s="7" t="s">
        <v>58</v>
      </c>
      <c r="E95" s="12" t="s">
        <v>85</v>
      </c>
      <c r="F95" s="27">
        <v>641.1</v>
      </c>
      <c r="G95" s="69" t="s">
        <v>354</v>
      </c>
      <c r="H95" s="27">
        <f t="shared" si="0"/>
        <v>100</v>
      </c>
    </row>
    <row r="96" spans="1:8" ht="45" customHeight="1">
      <c r="A96" s="11" t="s">
        <v>122</v>
      </c>
      <c r="B96" s="7" t="s">
        <v>8</v>
      </c>
      <c r="C96" s="7" t="s">
        <v>5</v>
      </c>
      <c r="D96" s="7" t="s">
        <v>58</v>
      </c>
      <c r="E96" s="12" t="s">
        <v>82</v>
      </c>
      <c r="F96" s="27">
        <v>1843.4</v>
      </c>
      <c r="G96" s="69" t="s">
        <v>358</v>
      </c>
      <c r="H96" s="27">
        <f t="shared" si="0"/>
        <v>98.76857979819897</v>
      </c>
    </row>
    <row r="97" spans="1:8" ht="96.75" customHeight="1">
      <c r="A97" s="11" t="s">
        <v>129</v>
      </c>
      <c r="B97" s="7" t="s">
        <v>8</v>
      </c>
      <c r="C97" s="7" t="s">
        <v>5</v>
      </c>
      <c r="D97" s="7" t="s">
        <v>58</v>
      </c>
      <c r="E97" s="12" t="s">
        <v>90</v>
      </c>
      <c r="F97" s="27">
        <v>3498.8</v>
      </c>
      <c r="G97" s="73" t="s">
        <v>296</v>
      </c>
      <c r="H97" s="27">
        <f t="shared" si="0"/>
        <v>100</v>
      </c>
    </row>
    <row r="98" spans="1:8" ht="31.5" customHeight="1">
      <c r="A98" s="15" t="s">
        <v>84</v>
      </c>
      <c r="B98" s="7" t="s">
        <v>8</v>
      </c>
      <c r="C98" s="7" t="s">
        <v>5</v>
      </c>
      <c r="D98" s="7" t="s">
        <v>58</v>
      </c>
      <c r="E98" s="12" t="s">
        <v>83</v>
      </c>
      <c r="F98" s="27">
        <v>8.1</v>
      </c>
      <c r="G98" s="73" t="s">
        <v>297</v>
      </c>
      <c r="H98" s="27">
        <f t="shared" si="0"/>
        <v>100</v>
      </c>
    </row>
    <row r="99" spans="1:8" ht="41.25" customHeight="1">
      <c r="A99" s="15" t="s">
        <v>87</v>
      </c>
      <c r="B99" s="7" t="s">
        <v>8</v>
      </c>
      <c r="C99" s="7" t="s">
        <v>5</v>
      </c>
      <c r="D99" s="7" t="s">
        <v>58</v>
      </c>
      <c r="E99" s="12" t="s">
        <v>86</v>
      </c>
      <c r="F99" s="27">
        <v>19.9</v>
      </c>
      <c r="G99" s="73" t="s">
        <v>298</v>
      </c>
      <c r="H99" s="27">
        <f t="shared" si="0"/>
        <v>94.47236180904524</v>
      </c>
    </row>
    <row r="100" spans="1:8" ht="123" customHeight="1">
      <c r="A100" s="15" t="s">
        <v>92</v>
      </c>
      <c r="B100" s="7" t="s">
        <v>8</v>
      </c>
      <c r="C100" s="7" t="s">
        <v>5</v>
      </c>
      <c r="D100" s="7" t="s">
        <v>170</v>
      </c>
      <c r="E100" s="12" t="s">
        <v>4</v>
      </c>
      <c r="F100" s="27">
        <f>F101</f>
        <v>18306.8</v>
      </c>
      <c r="G100" s="27">
        <f>G101</f>
        <v>18306.8</v>
      </c>
      <c r="H100" s="27">
        <f t="shared" si="0"/>
        <v>100</v>
      </c>
    </row>
    <row r="101" spans="1:8" ht="110.25" customHeight="1">
      <c r="A101" s="15" t="s">
        <v>175</v>
      </c>
      <c r="B101" s="7" t="s">
        <v>8</v>
      </c>
      <c r="C101" s="7" t="s">
        <v>5</v>
      </c>
      <c r="D101" s="7" t="s">
        <v>176</v>
      </c>
      <c r="E101" s="12" t="s">
        <v>4</v>
      </c>
      <c r="F101" s="27">
        <f>F102+F104+F105+F103</f>
        <v>18306.8</v>
      </c>
      <c r="G101" s="27">
        <f>G102+G104+G105+G103</f>
        <v>18306.8</v>
      </c>
      <c r="H101" s="27">
        <f t="shared" si="0"/>
        <v>100</v>
      </c>
    </row>
    <row r="102" spans="1:8" ht="49.5" customHeight="1">
      <c r="A102" s="15" t="s">
        <v>123</v>
      </c>
      <c r="B102" s="7" t="s">
        <v>8</v>
      </c>
      <c r="C102" s="7" t="s">
        <v>5</v>
      </c>
      <c r="D102" s="7" t="s">
        <v>176</v>
      </c>
      <c r="E102" s="12" t="s">
        <v>85</v>
      </c>
      <c r="F102" s="27">
        <v>4710.5</v>
      </c>
      <c r="G102" s="73" t="s">
        <v>299</v>
      </c>
      <c r="H102" s="27">
        <f t="shared" si="0"/>
        <v>100</v>
      </c>
    </row>
    <row r="103" spans="1:8" ht="62.25" customHeight="1">
      <c r="A103" s="11" t="s">
        <v>209</v>
      </c>
      <c r="B103" s="7" t="s">
        <v>8</v>
      </c>
      <c r="C103" s="7" t="s">
        <v>5</v>
      </c>
      <c r="D103" s="7" t="s">
        <v>176</v>
      </c>
      <c r="E103" s="12" t="s">
        <v>198</v>
      </c>
      <c r="F103" s="27">
        <v>2.1</v>
      </c>
      <c r="G103" s="73" t="s">
        <v>300</v>
      </c>
      <c r="H103" s="27">
        <f t="shared" si="0"/>
        <v>100</v>
      </c>
    </row>
    <row r="104" spans="1:8" ht="55.5" customHeight="1">
      <c r="A104" s="11" t="s">
        <v>149</v>
      </c>
      <c r="B104" s="7" t="s">
        <v>8</v>
      </c>
      <c r="C104" s="7" t="s">
        <v>5</v>
      </c>
      <c r="D104" s="7" t="s">
        <v>176</v>
      </c>
      <c r="E104" s="12" t="s">
        <v>82</v>
      </c>
      <c r="F104" s="27">
        <v>310.6</v>
      </c>
      <c r="G104" s="73" t="s">
        <v>301</v>
      </c>
      <c r="H104" s="27">
        <f t="shared" si="0"/>
        <v>100</v>
      </c>
    </row>
    <row r="105" spans="1:8" ht="92.25" customHeight="1">
      <c r="A105" s="11" t="s">
        <v>129</v>
      </c>
      <c r="B105" s="7" t="s">
        <v>8</v>
      </c>
      <c r="C105" s="7" t="s">
        <v>5</v>
      </c>
      <c r="D105" s="7" t="s">
        <v>176</v>
      </c>
      <c r="E105" s="12" t="s">
        <v>90</v>
      </c>
      <c r="F105" s="27">
        <v>13283.6</v>
      </c>
      <c r="G105" s="73" t="s">
        <v>302</v>
      </c>
      <c r="H105" s="27">
        <f t="shared" si="0"/>
        <v>100</v>
      </c>
    </row>
    <row r="106" spans="1:8" ht="62.25" customHeight="1">
      <c r="A106" s="26" t="s">
        <v>144</v>
      </c>
      <c r="B106" s="7" t="s">
        <v>8</v>
      </c>
      <c r="C106" s="7" t="s">
        <v>5</v>
      </c>
      <c r="D106" s="7" t="s">
        <v>172</v>
      </c>
      <c r="E106" s="12" t="s">
        <v>4</v>
      </c>
      <c r="F106" s="27">
        <f>F107+F108</f>
        <v>33.7</v>
      </c>
      <c r="G106" s="27">
        <f>G107+G108</f>
        <v>33.7</v>
      </c>
      <c r="H106" s="27">
        <f t="shared" si="0"/>
        <v>100</v>
      </c>
    </row>
    <row r="107" spans="1:8" ht="47.25" customHeight="1">
      <c r="A107" s="11" t="s">
        <v>149</v>
      </c>
      <c r="B107" s="7" t="s">
        <v>8</v>
      </c>
      <c r="C107" s="7" t="s">
        <v>5</v>
      </c>
      <c r="D107" s="7" t="s">
        <v>172</v>
      </c>
      <c r="E107" s="12" t="s">
        <v>82</v>
      </c>
      <c r="F107" s="27">
        <v>7.5</v>
      </c>
      <c r="G107" s="73" t="s">
        <v>303</v>
      </c>
      <c r="H107" s="27">
        <f t="shared" si="0"/>
        <v>100</v>
      </c>
    </row>
    <row r="108" spans="1:8" ht="35.25" customHeight="1">
      <c r="A108" s="11" t="s">
        <v>114</v>
      </c>
      <c r="B108" s="7" t="s">
        <v>8</v>
      </c>
      <c r="C108" s="7" t="s">
        <v>5</v>
      </c>
      <c r="D108" s="7" t="s">
        <v>172</v>
      </c>
      <c r="E108" s="12" t="s">
        <v>115</v>
      </c>
      <c r="F108" s="27">
        <v>26.2</v>
      </c>
      <c r="G108" s="73" t="s">
        <v>304</v>
      </c>
      <c r="H108" s="27">
        <f t="shared" si="0"/>
        <v>100</v>
      </c>
    </row>
    <row r="109" spans="1:8" ht="200.25" customHeight="1">
      <c r="A109" s="11" t="s">
        <v>217</v>
      </c>
      <c r="B109" s="7" t="s">
        <v>8</v>
      </c>
      <c r="C109" s="7" t="s">
        <v>5</v>
      </c>
      <c r="D109" s="7" t="s">
        <v>207</v>
      </c>
      <c r="E109" s="12" t="s">
        <v>4</v>
      </c>
      <c r="F109" s="27">
        <f>F110+F112+F111</f>
        <v>1970.6</v>
      </c>
      <c r="G109" s="27">
        <f>G110+G112+G111</f>
        <v>1970.6</v>
      </c>
      <c r="H109" s="27">
        <f t="shared" si="0"/>
        <v>100</v>
      </c>
    </row>
    <row r="110" spans="1:8" ht="49.5" customHeight="1">
      <c r="A110" s="15" t="s">
        <v>123</v>
      </c>
      <c r="B110" s="7" t="s">
        <v>8</v>
      </c>
      <c r="C110" s="7" t="s">
        <v>5</v>
      </c>
      <c r="D110" s="7" t="s">
        <v>207</v>
      </c>
      <c r="E110" s="12" t="s">
        <v>85</v>
      </c>
      <c r="F110" s="27">
        <v>341.1</v>
      </c>
      <c r="G110" s="69" t="s">
        <v>347</v>
      </c>
      <c r="H110" s="27">
        <f t="shared" si="0"/>
        <v>100</v>
      </c>
    </row>
    <row r="111" spans="1:8" ht="48" customHeight="1">
      <c r="A111" s="9" t="s">
        <v>149</v>
      </c>
      <c r="B111" s="20" t="s">
        <v>8</v>
      </c>
      <c r="C111" s="20" t="s">
        <v>5</v>
      </c>
      <c r="D111" s="20" t="s">
        <v>207</v>
      </c>
      <c r="E111" s="20" t="s">
        <v>82</v>
      </c>
      <c r="F111" s="27">
        <v>134</v>
      </c>
      <c r="G111" s="69" t="s">
        <v>355</v>
      </c>
      <c r="H111" s="27">
        <f t="shared" si="0"/>
        <v>100</v>
      </c>
    </row>
    <row r="112" spans="1:8" ht="90.75" customHeight="1">
      <c r="A112" s="11" t="s">
        <v>129</v>
      </c>
      <c r="B112" s="7" t="s">
        <v>8</v>
      </c>
      <c r="C112" s="7" t="s">
        <v>5</v>
      </c>
      <c r="D112" s="7" t="s">
        <v>207</v>
      </c>
      <c r="E112" s="12" t="s">
        <v>90</v>
      </c>
      <c r="F112" s="27">
        <v>1495.5</v>
      </c>
      <c r="G112" s="69" t="s">
        <v>348</v>
      </c>
      <c r="H112" s="27">
        <f t="shared" si="0"/>
        <v>100</v>
      </c>
    </row>
    <row r="113" spans="1:8" ht="29.25" customHeight="1">
      <c r="A113" s="88" t="s">
        <v>10</v>
      </c>
      <c r="B113" s="89" t="s">
        <v>8</v>
      </c>
      <c r="C113" s="89" t="s">
        <v>7</v>
      </c>
      <c r="D113" s="89" t="s">
        <v>24</v>
      </c>
      <c r="E113" s="89" t="s">
        <v>4</v>
      </c>
      <c r="F113" s="77">
        <f>F114+F121+F124+F142</f>
        <v>95803.37000000001</v>
      </c>
      <c r="G113" s="77">
        <f>G114+G121+G124+G142</f>
        <v>95752</v>
      </c>
      <c r="H113" s="77">
        <f t="shared" si="0"/>
        <v>99.94637975678725</v>
      </c>
    </row>
    <row r="114" spans="1:8" ht="38.25" customHeight="1">
      <c r="A114" s="9" t="s">
        <v>112</v>
      </c>
      <c r="B114" s="20" t="s">
        <v>8</v>
      </c>
      <c r="C114" s="20" t="s">
        <v>7</v>
      </c>
      <c r="D114" s="20" t="s">
        <v>30</v>
      </c>
      <c r="E114" s="20" t="s">
        <v>4</v>
      </c>
      <c r="F114" s="27">
        <f>F115</f>
        <v>17986.77</v>
      </c>
      <c r="G114" s="27">
        <f>G115</f>
        <v>17940.7</v>
      </c>
      <c r="H114" s="27">
        <f t="shared" si="0"/>
        <v>99.74386729801961</v>
      </c>
    </row>
    <row r="115" spans="1:8" ht="29.25" customHeight="1">
      <c r="A115" s="4" t="s">
        <v>17</v>
      </c>
      <c r="B115" s="7" t="s">
        <v>8</v>
      </c>
      <c r="C115" s="7" t="s">
        <v>7</v>
      </c>
      <c r="D115" s="7" t="s">
        <v>59</v>
      </c>
      <c r="E115" s="7" t="s">
        <v>4</v>
      </c>
      <c r="F115" s="27">
        <f>F116+F117+F118+F119+F120</f>
        <v>17986.77</v>
      </c>
      <c r="G115" s="27">
        <f>G116+G117+G118+G119+G120</f>
        <v>17940.7</v>
      </c>
      <c r="H115" s="27">
        <f t="shared" si="0"/>
        <v>99.74386729801961</v>
      </c>
    </row>
    <row r="116" spans="1:8" ht="42.75" customHeight="1">
      <c r="A116" s="15" t="s">
        <v>123</v>
      </c>
      <c r="B116" s="7" t="s">
        <v>8</v>
      </c>
      <c r="C116" s="7" t="s">
        <v>7</v>
      </c>
      <c r="D116" s="7" t="s">
        <v>59</v>
      </c>
      <c r="E116" s="12" t="s">
        <v>85</v>
      </c>
      <c r="F116" s="27">
        <f>4032.2-0.03</f>
        <v>4032.1699999999996</v>
      </c>
      <c r="G116" s="73" t="s">
        <v>305</v>
      </c>
      <c r="H116" s="27">
        <f t="shared" si="0"/>
        <v>100.00074401624931</v>
      </c>
    </row>
    <row r="117" spans="1:8" ht="50.25" customHeight="1">
      <c r="A117" s="11" t="s">
        <v>149</v>
      </c>
      <c r="B117" s="7" t="s">
        <v>8</v>
      </c>
      <c r="C117" s="7" t="s">
        <v>7</v>
      </c>
      <c r="D117" s="7" t="s">
        <v>59</v>
      </c>
      <c r="E117" s="12" t="s">
        <v>82</v>
      </c>
      <c r="F117" s="27">
        <v>7723.8</v>
      </c>
      <c r="G117" s="73" t="s">
        <v>306</v>
      </c>
      <c r="H117" s="27">
        <f t="shared" si="0"/>
        <v>99.42644812139102</v>
      </c>
    </row>
    <row r="118" spans="1:8" ht="90.75" customHeight="1">
      <c r="A118" s="11" t="s">
        <v>129</v>
      </c>
      <c r="B118" s="7" t="s">
        <v>8</v>
      </c>
      <c r="C118" s="7" t="s">
        <v>7</v>
      </c>
      <c r="D118" s="7" t="s">
        <v>59</v>
      </c>
      <c r="E118" s="12" t="s">
        <v>90</v>
      </c>
      <c r="F118" s="27">
        <v>5988</v>
      </c>
      <c r="G118" s="73" t="s">
        <v>307</v>
      </c>
      <c r="H118" s="27">
        <f t="shared" si="0"/>
        <v>100</v>
      </c>
    </row>
    <row r="119" spans="1:8" ht="37.5" customHeight="1">
      <c r="A119" s="15" t="s">
        <v>84</v>
      </c>
      <c r="B119" s="7" t="s">
        <v>8</v>
      </c>
      <c r="C119" s="7" t="s">
        <v>7</v>
      </c>
      <c r="D119" s="7" t="s">
        <v>59</v>
      </c>
      <c r="E119" s="12" t="s">
        <v>83</v>
      </c>
      <c r="F119" s="27">
        <v>128.8</v>
      </c>
      <c r="G119" s="73" t="s">
        <v>308</v>
      </c>
      <c r="H119" s="27">
        <f t="shared" si="0"/>
        <v>99.30124223602485</v>
      </c>
    </row>
    <row r="120" spans="1:8" ht="40.5" customHeight="1">
      <c r="A120" s="15" t="s">
        <v>130</v>
      </c>
      <c r="B120" s="7" t="s">
        <v>8</v>
      </c>
      <c r="C120" s="7" t="s">
        <v>7</v>
      </c>
      <c r="D120" s="7" t="s">
        <v>59</v>
      </c>
      <c r="E120" s="12" t="s">
        <v>86</v>
      </c>
      <c r="F120" s="27">
        <v>114</v>
      </c>
      <c r="G120" s="73" t="s">
        <v>309</v>
      </c>
      <c r="H120" s="27">
        <f t="shared" si="0"/>
        <v>99.21052631578947</v>
      </c>
    </row>
    <row r="121" spans="1:8" ht="32.25" customHeight="1">
      <c r="A121" s="11" t="s">
        <v>11</v>
      </c>
      <c r="B121" s="18" t="s">
        <v>8</v>
      </c>
      <c r="C121" s="18" t="s">
        <v>7</v>
      </c>
      <c r="D121" s="18" t="s">
        <v>26</v>
      </c>
      <c r="E121" s="18" t="s">
        <v>4</v>
      </c>
      <c r="F121" s="27">
        <f>F122</f>
        <v>4347.7</v>
      </c>
      <c r="G121" s="27" t="str">
        <f>G122</f>
        <v>4342,5</v>
      </c>
      <c r="H121" s="27">
        <f t="shared" si="0"/>
        <v>99.88039653149941</v>
      </c>
    </row>
    <row r="122" spans="1:8" ht="40.5" customHeight="1">
      <c r="A122" s="11" t="s">
        <v>17</v>
      </c>
      <c r="B122" s="18" t="s">
        <v>8</v>
      </c>
      <c r="C122" s="18" t="s">
        <v>7</v>
      </c>
      <c r="D122" s="18" t="s">
        <v>49</v>
      </c>
      <c r="E122" s="18" t="s">
        <v>4</v>
      </c>
      <c r="F122" s="27">
        <f>F123</f>
        <v>4347.7</v>
      </c>
      <c r="G122" s="27" t="str">
        <f>G123</f>
        <v>4342,5</v>
      </c>
      <c r="H122" s="27">
        <f t="shared" si="0"/>
        <v>99.88039653149941</v>
      </c>
    </row>
    <row r="123" spans="1:8" ht="93" customHeight="1">
      <c r="A123" s="11" t="s">
        <v>129</v>
      </c>
      <c r="B123" s="18" t="s">
        <v>8</v>
      </c>
      <c r="C123" s="18" t="s">
        <v>7</v>
      </c>
      <c r="D123" s="18" t="s">
        <v>49</v>
      </c>
      <c r="E123" s="12" t="s">
        <v>90</v>
      </c>
      <c r="F123" s="27">
        <f>2276.7+2071</f>
        <v>4347.7</v>
      </c>
      <c r="G123" s="73" t="s">
        <v>361</v>
      </c>
      <c r="H123" s="27">
        <f t="shared" si="0"/>
        <v>99.88039653149941</v>
      </c>
    </row>
    <row r="124" spans="1:8" ht="129" customHeight="1">
      <c r="A124" s="15" t="s">
        <v>92</v>
      </c>
      <c r="B124" s="18" t="s">
        <v>8</v>
      </c>
      <c r="C124" s="18" t="s">
        <v>7</v>
      </c>
      <c r="D124" s="18" t="s">
        <v>170</v>
      </c>
      <c r="E124" s="12" t="s">
        <v>4</v>
      </c>
      <c r="F124" s="27">
        <f>F127+F125+F133+F136+F139</f>
        <v>67069.6</v>
      </c>
      <c r="G124" s="27">
        <f>G127+G125+G133+G136+G139</f>
        <v>67069.5</v>
      </c>
      <c r="H124" s="27">
        <f t="shared" si="0"/>
        <v>99.99985090115342</v>
      </c>
    </row>
    <row r="125" spans="1:8" ht="61.5" customHeight="1">
      <c r="A125" s="33" t="s">
        <v>218</v>
      </c>
      <c r="B125" s="18" t="s">
        <v>8</v>
      </c>
      <c r="C125" s="18" t="s">
        <v>7</v>
      </c>
      <c r="D125" s="18" t="s">
        <v>208</v>
      </c>
      <c r="E125" s="12" t="s">
        <v>4</v>
      </c>
      <c r="F125" s="27">
        <f>F126</f>
        <v>3401.1</v>
      </c>
      <c r="G125" s="27" t="str">
        <f>G126</f>
        <v>3401,0</v>
      </c>
      <c r="H125" s="27">
        <f t="shared" si="0"/>
        <v>99.99705977477875</v>
      </c>
    </row>
    <row r="126" spans="1:8" ht="51.75" customHeight="1">
      <c r="A126" s="11" t="s">
        <v>149</v>
      </c>
      <c r="B126" s="18" t="s">
        <v>8</v>
      </c>
      <c r="C126" s="18" t="s">
        <v>7</v>
      </c>
      <c r="D126" s="18" t="s">
        <v>208</v>
      </c>
      <c r="E126" s="12" t="s">
        <v>82</v>
      </c>
      <c r="F126" s="27">
        <v>3401.1</v>
      </c>
      <c r="G126" s="73" t="s">
        <v>310</v>
      </c>
      <c r="H126" s="27">
        <f t="shared" si="0"/>
        <v>99.99705977477875</v>
      </c>
    </row>
    <row r="127" spans="1:8" ht="158.25" customHeight="1">
      <c r="A127" s="25" t="s">
        <v>142</v>
      </c>
      <c r="B127" s="18" t="s">
        <v>8</v>
      </c>
      <c r="C127" s="18" t="s">
        <v>7</v>
      </c>
      <c r="D127" s="18" t="s">
        <v>174</v>
      </c>
      <c r="E127" s="12" t="s">
        <v>4</v>
      </c>
      <c r="F127" s="27">
        <f>F128+F129+F130+F131</f>
        <v>63307.4</v>
      </c>
      <c r="G127" s="27">
        <f>G128+G129+G130+G131</f>
        <v>63307.4</v>
      </c>
      <c r="H127" s="27">
        <f t="shared" si="0"/>
        <v>100</v>
      </c>
    </row>
    <row r="128" spans="1:8" ht="42.75" customHeight="1">
      <c r="A128" s="15" t="s">
        <v>123</v>
      </c>
      <c r="B128" s="18" t="s">
        <v>8</v>
      </c>
      <c r="C128" s="18" t="s">
        <v>7</v>
      </c>
      <c r="D128" s="18" t="s">
        <v>174</v>
      </c>
      <c r="E128" s="12" t="s">
        <v>85</v>
      </c>
      <c r="F128" s="27">
        <v>39327.5</v>
      </c>
      <c r="G128" s="73" t="s">
        <v>311</v>
      </c>
      <c r="H128" s="27">
        <f t="shared" si="0"/>
        <v>100</v>
      </c>
    </row>
    <row r="129" spans="1:8" ht="52.5" customHeight="1">
      <c r="A129" s="15" t="s">
        <v>210</v>
      </c>
      <c r="B129" s="18" t="s">
        <v>8</v>
      </c>
      <c r="C129" s="18" t="s">
        <v>7</v>
      </c>
      <c r="D129" s="18" t="s">
        <v>174</v>
      </c>
      <c r="E129" s="12" t="s">
        <v>198</v>
      </c>
      <c r="F129" s="27">
        <v>38.4</v>
      </c>
      <c r="G129" s="73" t="s">
        <v>312</v>
      </c>
      <c r="H129" s="27">
        <f t="shared" si="0"/>
        <v>100</v>
      </c>
    </row>
    <row r="130" spans="1:8" ht="54.75" customHeight="1">
      <c r="A130" s="11" t="s">
        <v>149</v>
      </c>
      <c r="B130" s="18" t="s">
        <v>8</v>
      </c>
      <c r="C130" s="18" t="s">
        <v>7</v>
      </c>
      <c r="D130" s="18" t="s">
        <v>174</v>
      </c>
      <c r="E130" s="12" t="s">
        <v>82</v>
      </c>
      <c r="F130" s="27">
        <v>1341.5</v>
      </c>
      <c r="G130" s="73" t="s">
        <v>313</v>
      </c>
      <c r="H130" s="27">
        <f t="shared" si="0"/>
        <v>100</v>
      </c>
    </row>
    <row r="131" spans="1:8" ht="90.75" customHeight="1">
      <c r="A131" s="11" t="s">
        <v>214</v>
      </c>
      <c r="B131" s="18" t="s">
        <v>8</v>
      </c>
      <c r="C131" s="18" t="s">
        <v>7</v>
      </c>
      <c r="D131" s="18" t="s">
        <v>174</v>
      </c>
      <c r="E131" s="7" t="s">
        <v>90</v>
      </c>
      <c r="F131" s="27">
        <v>22600</v>
      </c>
      <c r="G131" s="65" t="s">
        <v>314</v>
      </c>
      <c r="H131" s="27">
        <f t="shared" si="0"/>
        <v>100</v>
      </c>
    </row>
    <row r="132" spans="1:8" ht="124.5" customHeight="1">
      <c r="A132" s="15" t="s">
        <v>92</v>
      </c>
      <c r="B132" s="7" t="s">
        <v>8</v>
      </c>
      <c r="C132" s="7" t="s">
        <v>7</v>
      </c>
      <c r="D132" s="7" t="s">
        <v>170</v>
      </c>
      <c r="E132" s="12" t="s">
        <v>4</v>
      </c>
      <c r="F132" s="27">
        <f>F133+F136+F139</f>
        <v>361.1</v>
      </c>
      <c r="G132" s="27">
        <f>G133+G136+G139</f>
        <v>361.1</v>
      </c>
      <c r="H132" s="27">
        <f t="shared" si="0"/>
        <v>100</v>
      </c>
    </row>
    <row r="133" spans="1:8" ht="138.75" customHeight="1">
      <c r="A133" s="16" t="s">
        <v>151</v>
      </c>
      <c r="B133" s="20" t="s">
        <v>8</v>
      </c>
      <c r="C133" s="20" t="s">
        <v>7</v>
      </c>
      <c r="D133" s="20" t="s">
        <v>173</v>
      </c>
      <c r="E133" s="20" t="s">
        <v>4</v>
      </c>
      <c r="F133" s="27">
        <f>F134+F135</f>
        <v>112.1</v>
      </c>
      <c r="G133" s="27">
        <f>G134+G135</f>
        <v>112.1</v>
      </c>
      <c r="H133" s="27">
        <f t="shared" si="0"/>
        <v>100</v>
      </c>
    </row>
    <row r="134" spans="1:8" ht="51.75" customHeight="1">
      <c r="A134" s="9" t="s">
        <v>149</v>
      </c>
      <c r="B134" s="20" t="s">
        <v>8</v>
      </c>
      <c r="C134" s="20" t="s">
        <v>7</v>
      </c>
      <c r="D134" s="20" t="s">
        <v>173</v>
      </c>
      <c r="E134" s="20" t="s">
        <v>82</v>
      </c>
      <c r="F134" s="27">
        <v>66.3</v>
      </c>
      <c r="G134" s="69" t="s">
        <v>315</v>
      </c>
      <c r="H134" s="27">
        <f t="shared" si="0"/>
        <v>100</v>
      </c>
    </row>
    <row r="135" spans="1:8" ht="34.5" customHeight="1">
      <c r="A135" s="9" t="s">
        <v>114</v>
      </c>
      <c r="B135" s="20" t="s">
        <v>8</v>
      </c>
      <c r="C135" s="20" t="s">
        <v>7</v>
      </c>
      <c r="D135" s="20" t="s">
        <v>173</v>
      </c>
      <c r="E135" s="20" t="s">
        <v>115</v>
      </c>
      <c r="F135" s="27">
        <v>45.8</v>
      </c>
      <c r="G135" s="69" t="s">
        <v>316</v>
      </c>
      <c r="H135" s="27">
        <f t="shared" si="0"/>
        <v>100</v>
      </c>
    </row>
    <row r="136" spans="1:8" ht="45.75" customHeight="1">
      <c r="A136" s="11" t="s">
        <v>143</v>
      </c>
      <c r="B136" s="7" t="s">
        <v>8</v>
      </c>
      <c r="C136" s="7" t="s">
        <v>7</v>
      </c>
      <c r="D136" s="7" t="s">
        <v>171</v>
      </c>
      <c r="E136" s="7" t="s">
        <v>4</v>
      </c>
      <c r="F136" s="27">
        <f>F137+F138</f>
        <v>75.2</v>
      </c>
      <c r="G136" s="27">
        <f>G137+G138</f>
        <v>75.2</v>
      </c>
      <c r="H136" s="27">
        <f t="shared" si="0"/>
        <v>100</v>
      </c>
    </row>
    <row r="137" spans="1:8" ht="31.5" customHeight="1">
      <c r="A137" s="11" t="s">
        <v>94</v>
      </c>
      <c r="B137" s="7" t="s">
        <v>8</v>
      </c>
      <c r="C137" s="7" t="s">
        <v>7</v>
      </c>
      <c r="D137" s="7" t="s">
        <v>171</v>
      </c>
      <c r="E137" s="7" t="s">
        <v>95</v>
      </c>
      <c r="F137" s="27">
        <v>7.2</v>
      </c>
      <c r="G137" s="65" t="s">
        <v>317</v>
      </c>
      <c r="H137" s="27">
        <f t="shared" si="0"/>
        <v>100</v>
      </c>
    </row>
    <row r="138" spans="1:8" ht="35.25" customHeight="1">
      <c r="A138" s="11" t="s">
        <v>114</v>
      </c>
      <c r="B138" s="7" t="s">
        <v>8</v>
      </c>
      <c r="C138" s="7" t="s">
        <v>7</v>
      </c>
      <c r="D138" s="7" t="s">
        <v>171</v>
      </c>
      <c r="E138" s="7" t="s">
        <v>115</v>
      </c>
      <c r="F138" s="27">
        <v>68</v>
      </c>
      <c r="G138" s="65" t="s">
        <v>318</v>
      </c>
      <c r="H138" s="27">
        <f t="shared" si="0"/>
        <v>100</v>
      </c>
    </row>
    <row r="139" spans="1:8" ht="174.75" customHeight="1">
      <c r="A139" s="26" t="s">
        <v>144</v>
      </c>
      <c r="B139" s="7" t="s">
        <v>8</v>
      </c>
      <c r="C139" s="7" t="s">
        <v>7</v>
      </c>
      <c r="D139" s="7" t="s">
        <v>172</v>
      </c>
      <c r="E139" s="12" t="s">
        <v>4</v>
      </c>
      <c r="F139" s="27">
        <f>F140+F141</f>
        <v>173.8</v>
      </c>
      <c r="G139" s="27">
        <f>G140+G141</f>
        <v>173.8</v>
      </c>
      <c r="H139" s="27">
        <f t="shared" si="0"/>
        <v>100</v>
      </c>
    </row>
    <row r="140" spans="1:8" ht="47.25" customHeight="1">
      <c r="A140" s="11" t="s">
        <v>149</v>
      </c>
      <c r="B140" s="7" t="s">
        <v>8</v>
      </c>
      <c r="C140" s="7" t="s">
        <v>7</v>
      </c>
      <c r="D140" s="7" t="s">
        <v>172</v>
      </c>
      <c r="E140" s="12" t="s">
        <v>82</v>
      </c>
      <c r="F140" s="27">
        <v>116</v>
      </c>
      <c r="G140" s="73" t="s">
        <v>319</v>
      </c>
      <c r="H140" s="27">
        <f t="shared" si="0"/>
        <v>100</v>
      </c>
    </row>
    <row r="141" spans="1:8" ht="33" customHeight="1">
      <c r="A141" s="11" t="s">
        <v>114</v>
      </c>
      <c r="B141" s="7" t="s">
        <v>8</v>
      </c>
      <c r="C141" s="7" t="s">
        <v>7</v>
      </c>
      <c r="D141" s="7" t="s">
        <v>172</v>
      </c>
      <c r="E141" s="12" t="s">
        <v>115</v>
      </c>
      <c r="F141" s="27">
        <v>57.8</v>
      </c>
      <c r="G141" s="73" t="s">
        <v>320</v>
      </c>
      <c r="H141" s="27">
        <f t="shared" si="0"/>
        <v>100</v>
      </c>
    </row>
    <row r="142" spans="1:8" ht="202.5" customHeight="1">
      <c r="A142" s="11" t="s">
        <v>217</v>
      </c>
      <c r="B142" s="7" t="s">
        <v>8</v>
      </c>
      <c r="C142" s="7" t="s">
        <v>7</v>
      </c>
      <c r="D142" s="7" t="s">
        <v>207</v>
      </c>
      <c r="E142" s="12" t="s">
        <v>4</v>
      </c>
      <c r="F142" s="27">
        <f>F143+F145+F144</f>
        <v>6399.299999999999</v>
      </c>
      <c r="G142" s="27">
        <f>G143+G145+G144</f>
        <v>6399.299999999999</v>
      </c>
      <c r="H142" s="27">
        <f t="shared" si="0"/>
        <v>100</v>
      </c>
    </row>
    <row r="143" spans="1:8" ht="45.75" customHeight="1">
      <c r="A143" s="15" t="s">
        <v>123</v>
      </c>
      <c r="B143" s="7" t="s">
        <v>8</v>
      </c>
      <c r="C143" s="7" t="s">
        <v>7</v>
      </c>
      <c r="D143" s="7" t="s">
        <v>207</v>
      </c>
      <c r="E143" s="12" t="s">
        <v>85</v>
      </c>
      <c r="F143" s="27">
        <v>1782.3</v>
      </c>
      <c r="G143" s="69" t="s">
        <v>349</v>
      </c>
      <c r="H143" s="27">
        <f t="shared" si="0"/>
        <v>100</v>
      </c>
    </row>
    <row r="144" spans="1:8" ht="57" customHeight="1">
      <c r="A144" s="9" t="s">
        <v>149</v>
      </c>
      <c r="B144" s="20" t="s">
        <v>8</v>
      </c>
      <c r="C144" s="20" t="s">
        <v>7</v>
      </c>
      <c r="D144" s="20" t="s">
        <v>207</v>
      </c>
      <c r="E144" s="20" t="s">
        <v>82</v>
      </c>
      <c r="F144" s="27">
        <v>677.4</v>
      </c>
      <c r="G144" s="69" t="s">
        <v>350</v>
      </c>
      <c r="H144" s="27">
        <f t="shared" si="0"/>
        <v>100</v>
      </c>
    </row>
    <row r="145" spans="1:8" ht="90.75" customHeight="1">
      <c r="A145" s="49" t="s">
        <v>129</v>
      </c>
      <c r="B145" s="7" t="s">
        <v>8</v>
      </c>
      <c r="C145" s="7" t="s">
        <v>7</v>
      </c>
      <c r="D145" s="7" t="s">
        <v>207</v>
      </c>
      <c r="E145" s="12" t="s">
        <v>90</v>
      </c>
      <c r="F145" s="27">
        <f>3294.6+645</f>
        <v>3939.6</v>
      </c>
      <c r="G145" s="69" t="s">
        <v>362</v>
      </c>
      <c r="H145" s="27">
        <f t="shared" si="0"/>
        <v>100</v>
      </c>
    </row>
    <row r="146" spans="1:8" ht="33" customHeight="1">
      <c r="A146" s="9" t="s">
        <v>23</v>
      </c>
      <c r="B146" s="20" t="s">
        <v>8</v>
      </c>
      <c r="C146" s="20" t="s">
        <v>8</v>
      </c>
      <c r="D146" s="20" t="s">
        <v>24</v>
      </c>
      <c r="E146" s="20" t="s">
        <v>4</v>
      </c>
      <c r="F146" s="27">
        <f>F149+F147</f>
        <v>1088.3000000000002</v>
      </c>
      <c r="G146" s="27">
        <f>G149+G147</f>
        <v>1070.2</v>
      </c>
      <c r="H146" s="27">
        <f t="shared" si="0"/>
        <v>98.336855646421</v>
      </c>
    </row>
    <row r="147" spans="1:8" ht="77.25" customHeight="1">
      <c r="A147" s="13" t="s">
        <v>188</v>
      </c>
      <c r="B147" s="37" t="s">
        <v>8</v>
      </c>
      <c r="C147" s="37" t="s">
        <v>8</v>
      </c>
      <c r="D147" s="38" t="s">
        <v>160</v>
      </c>
      <c r="E147" s="39" t="s">
        <v>4</v>
      </c>
      <c r="F147" s="27">
        <f>F148</f>
        <v>18</v>
      </c>
      <c r="G147" s="27" t="str">
        <f>G148</f>
        <v>0,0</v>
      </c>
      <c r="H147" s="27">
        <f>G147/F147*100</f>
        <v>0</v>
      </c>
    </row>
    <row r="148" spans="1:8" ht="52.5" customHeight="1">
      <c r="A148" s="11" t="s">
        <v>149</v>
      </c>
      <c r="B148" s="37" t="s">
        <v>8</v>
      </c>
      <c r="C148" s="37" t="s">
        <v>8</v>
      </c>
      <c r="D148" s="38" t="s">
        <v>160</v>
      </c>
      <c r="E148" s="39" t="s">
        <v>82</v>
      </c>
      <c r="F148" s="27">
        <v>18</v>
      </c>
      <c r="G148" s="67" t="s">
        <v>260</v>
      </c>
      <c r="H148" s="27">
        <f>G148/F148*100</f>
        <v>0</v>
      </c>
    </row>
    <row r="149" spans="1:8" ht="123.75" customHeight="1">
      <c r="A149" s="15" t="s">
        <v>92</v>
      </c>
      <c r="B149" s="12" t="s">
        <v>8</v>
      </c>
      <c r="C149" s="12" t="s">
        <v>8</v>
      </c>
      <c r="D149" s="12" t="s">
        <v>170</v>
      </c>
      <c r="E149" s="12" t="s">
        <v>4</v>
      </c>
      <c r="F149" s="27">
        <f>F150</f>
        <v>1070.3000000000002</v>
      </c>
      <c r="G149" s="27">
        <f>G150</f>
        <v>1070.2</v>
      </c>
      <c r="H149" s="27">
        <f t="shared" si="0"/>
        <v>99.99065682518918</v>
      </c>
    </row>
    <row r="150" spans="1:8" ht="177.75" customHeight="1">
      <c r="A150" s="10" t="s">
        <v>215</v>
      </c>
      <c r="B150" s="7" t="s">
        <v>8</v>
      </c>
      <c r="C150" s="7" t="s">
        <v>8</v>
      </c>
      <c r="D150" s="40" t="s">
        <v>169</v>
      </c>
      <c r="E150" s="40" t="s">
        <v>4</v>
      </c>
      <c r="F150" s="27">
        <f>F151+F152</f>
        <v>1070.3000000000002</v>
      </c>
      <c r="G150" s="27">
        <f>G151+G152</f>
        <v>1070.2</v>
      </c>
      <c r="H150" s="27">
        <f t="shared" si="0"/>
        <v>99.99065682518918</v>
      </c>
    </row>
    <row r="151" spans="1:8" ht="53.25" customHeight="1">
      <c r="A151" s="11" t="s">
        <v>149</v>
      </c>
      <c r="B151" s="7" t="s">
        <v>8</v>
      </c>
      <c r="C151" s="7" t="s">
        <v>8</v>
      </c>
      <c r="D151" s="40" t="s">
        <v>169</v>
      </c>
      <c r="E151" s="40" t="s">
        <v>82</v>
      </c>
      <c r="F151" s="27">
        <v>627.2</v>
      </c>
      <c r="G151" s="72" t="s">
        <v>321</v>
      </c>
      <c r="H151" s="27">
        <f t="shared" si="0"/>
        <v>99.98405612244898</v>
      </c>
    </row>
    <row r="152" spans="1:8" ht="30" customHeight="1">
      <c r="A152" s="50" t="s">
        <v>114</v>
      </c>
      <c r="B152" s="7" t="s">
        <v>8</v>
      </c>
      <c r="C152" s="7" t="s">
        <v>8</v>
      </c>
      <c r="D152" s="40" t="s">
        <v>169</v>
      </c>
      <c r="E152" s="40" t="s">
        <v>115</v>
      </c>
      <c r="F152" s="27">
        <f>412.6+30.5</f>
        <v>443.1</v>
      </c>
      <c r="G152" s="72" t="s">
        <v>322</v>
      </c>
      <c r="H152" s="27">
        <f t="shared" si="0"/>
        <v>100</v>
      </c>
    </row>
    <row r="153" spans="1:8" ht="23.25" customHeight="1">
      <c r="A153" s="9" t="s">
        <v>31</v>
      </c>
      <c r="B153" s="20" t="s">
        <v>8</v>
      </c>
      <c r="C153" s="20" t="s">
        <v>18</v>
      </c>
      <c r="D153" s="20" t="s">
        <v>24</v>
      </c>
      <c r="E153" s="20" t="s">
        <v>4</v>
      </c>
      <c r="F153" s="27">
        <f>F154+F160+F165+F185</f>
        <v>2201.8</v>
      </c>
      <c r="G153" s="27">
        <f>G154+G160+G165+G185</f>
        <v>2182.1</v>
      </c>
      <c r="H153" s="27">
        <f t="shared" si="0"/>
        <v>99.10527750022707</v>
      </c>
    </row>
    <row r="154" spans="1:8" ht="81" customHeight="1">
      <c r="A154" s="15" t="s">
        <v>43</v>
      </c>
      <c r="B154" s="18" t="s">
        <v>8</v>
      </c>
      <c r="C154" s="18" t="s">
        <v>18</v>
      </c>
      <c r="D154" s="18" t="s">
        <v>47</v>
      </c>
      <c r="E154" s="18" t="s">
        <v>4</v>
      </c>
      <c r="F154" s="27">
        <f>F155</f>
        <v>873.8</v>
      </c>
      <c r="G154" s="27">
        <f>G155</f>
        <v>873.4999999999999</v>
      </c>
      <c r="H154" s="27">
        <f t="shared" si="0"/>
        <v>99.96566720073243</v>
      </c>
    </row>
    <row r="155" spans="1:8" ht="33" customHeight="1">
      <c r="A155" s="82" t="s">
        <v>15</v>
      </c>
      <c r="B155" s="18" t="s">
        <v>8</v>
      </c>
      <c r="C155" s="18" t="s">
        <v>18</v>
      </c>
      <c r="D155" s="18" t="s">
        <v>48</v>
      </c>
      <c r="E155" s="18" t="s">
        <v>4</v>
      </c>
      <c r="F155" s="27">
        <f>F156+F157+F158+F159</f>
        <v>873.8</v>
      </c>
      <c r="G155" s="27">
        <f>G156+G157+G158+G159</f>
        <v>873.4999999999999</v>
      </c>
      <c r="H155" s="27">
        <f t="shared" si="0"/>
        <v>99.96566720073243</v>
      </c>
    </row>
    <row r="156" spans="1:8" ht="55.5" customHeight="1">
      <c r="A156" s="15" t="s">
        <v>121</v>
      </c>
      <c r="B156" s="18" t="s">
        <v>8</v>
      </c>
      <c r="C156" s="18" t="s">
        <v>18</v>
      </c>
      <c r="D156" s="18" t="s">
        <v>48</v>
      </c>
      <c r="E156" s="12" t="s">
        <v>80</v>
      </c>
      <c r="F156" s="27">
        <v>667.3</v>
      </c>
      <c r="G156" s="73" t="s">
        <v>323</v>
      </c>
      <c r="H156" s="27">
        <f t="shared" si="0"/>
        <v>100</v>
      </c>
    </row>
    <row r="157" spans="1:8" ht="54" customHeight="1">
      <c r="A157" s="11" t="s">
        <v>149</v>
      </c>
      <c r="B157" s="18" t="s">
        <v>8</v>
      </c>
      <c r="C157" s="18" t="s">
        <v>18</v>
      </c>
      <c r="D157" s="18" t="s">
        <v>48</v>
      </c>
      <c r="E157" s="12" t="s">
        <v>82</v>
      </c>
      <c r="F157" s="27">
        <v>191.1</v>
      </c>
      <c r="G157" s="73" t="s">
        <v>324</v>
      </c>
      <c r="H157" s="27">
        <f t="shared" si="0"/>
        <v>99.84301412872843</v>
      </c>
    </row>
    <row r="158" spans="1:8" ht="36.75" customHeight="1">
      <c r="A158" s="15" t="s">
        <v>84</v>
      </c>
      <c r="B158" s="18" t="s">
        <v>8</v>
      </c>
      <c r="C158" s="18" t="s">
        <v>18</v>
      </c>
      <c r="D158" s="18" t="s">
        <v>48</v>
      </c>
      <c r="E158" s="12" t="s">
        <v>83</v>
      </c>
      <c r="F158" s="27">
        <v>8.6</v>
      </c>
      <c r="G158" s="73" t="s">
        <v>325</v>
      </c>
      <c r="H158" s="27">
        <f t="shared" si="0"/>
        <v>100</v>
      </c>
    </row>
    <row r="159" spans="1:8" ht="39.75" customHeight="1">
      <c r="A159" s="15" t="s">
        <v>87</v>
      </c>
      <c r="B159" s="18" t="s">
        <v>8</v>
      </c>
      <c r="C159" s="18" t="s">
        <v>18</v>
      </c>
      <c r="D159" s="18" t="s">
        <v>48</v>
      </c>
      <c r="E159" s="12" t="s">
        <v>86</v>
      </c>
      <c r="F159" s="27">
        <v>6.8</v>
      </c>
      <c r="G159" s="73" t="s">
        <v>326</v>
      </c>
      <c r="H159" s="27">
        <f t="shared" si="0"/>
        <v>100</v>
      </c>
    </row>
    <row r="160" spans="1:8" ht="90.75" customHeight="1">
      <c r="A160" s="11" t="s">
        <v>216</v>
      </c>
      <c r="B160" s="18" t="s">
        <v>8</v>
      </c>
      <c r="C160" s="18" t="s">
        <v>18</v>
      </c>
      <c r="D160" s="18" t="s">
        <v>25</v>
      </c>
      <c r="E160" s="18" t="s">
        <v>4</v>
      </c>
      <c r="F160" s="27">
        <f>F161</f>
        <v>1012.6</v>
      </c>
      <c r="G160" s="27">
        <f>G161</f>
        <v>999.5000000000001</v>
      </c>
      <c r="H160" s="27">
        <f t="shared" si="0"/>
        <v>98.70630061228522</v>
      </c>
    </row>
    <row r="161" spans="1:8" ht="34.5" customHeight="1">
      <c r="A161" s="11" t="s">
        <v>17</v>
      </c>
      <c r="B161" s="18" t="s">
        <v>8</v>
      </c>
      <c r="C161" s="18" t="s">
        <v>18</v>
      </c>
      <c r="D161" s="18" t="s">
        <v>60</v>
      </c>
      <c r="E161" s="18" t="s">
        <v>4</v>
      </c>
      <c r="F161" s="27">
        <f>F162+F163+F164</f>
        <v>1012.6</v>
      </c>
      <c r="G161" s="27">
        <f>G162+G163+G164</f>
        <v>999.5000000000001</v>
      </c>
      <c r="H161" s="27">
        <f t="shared" si="0"/>
        <v>98.70630061228522</v>
      </c>
    </row>
    <row r="162" spans="1:8" ht="46.5" customHeight="1">
      <c r="A162" s="15" t="s">
        <v>123</v>
      </c>
      <c r="B162" s="18" t="s">
        <v>8</v>
      </c>
      <c r="C162" s="18" t="s">
        <v>18</v>
      </c>
      <c r="D162" s="18" t="s">
        <v>60</v>
      </c>
      <c r="E162" s="12" t="s">
        <v>85</v>
      </c>
      <c r="F162" s="27">
        <v>748.2</v>
      </c>
      <c r="G162" s="73" t="s">
        <v>327</v>
      </c>
      <c r="H162" s="27">
        <f t="shared" si="0"/>
        <v>100</v>
      </c>
    </row>
    <row r="163" spans="1:8" ht="60" customHeight="1">
      <c r="A163" s="11" t="s">
        <v>149</v>
      </c>
      <c r="B163" s="18" t="s">
        <v>8</v>
      </c>
      <c r="C163" s="18" t="s">
        <v>18</v>
      </c>
      <c r="D163" s="18" t="s">
        <v>60</v>
      </c>
      <c r="E163" s="12" t="s">
        <v>82</v>
      </c>
      <c r="F163" s="27">
        <v>258.6</v>
      </c>
      <c r="G163" s="73" t="s">
        <v>328</v>
      </c>
      <c r="H163" s="27">
        <f t="shared" si="0"/>
        <v>95.20494972931166</v>
      </c>
    </row>
    <row r="164" spans="1:8" ht="41.25" customHeight="1">
      <c r="A164" s="15" t="s">
        <v>87</v>
      </c>
      <c r="B164" s="18" t="s">
        <v>8</v>
      </c>
      <c r="C164" s="18" t="s">
        <v>18</v>
      </c>
      <c r="D164" s="18" t="s">
        <v>60</v>
      </c>
      <c r="E164" s="12" t="s">
        <v>86</v>
      </c>
      <c r="F164" s="27">
        <v>5.8</v>
      </c>
      <c r="G164" s="73" t="s">
        <v>329</v>
      </c>
      <c r="H164" s="27">
        <f t="shared" si="0"/>
        <v>87.93103448275862</v>
      </c>
    </row>
    <row r="165" spans="1:8" ht="126.75" customHeight="1">
      <c r="A165" s="15" t="s">
        <v>92</v>
      </c>
      <c r="B165" s="18" t="s">
        <v>8</v>
      </c>
      <c r="C165" s="18" t="s">
        <v>18</v>
      </c>
      <c r="D165" s="18" t="s">
        <v>170</v>
      </c>
      <c r="E165" s="18" t="s">
        <v>4</v>
      </c>
      <c r="F165" s="27">
        <f>F166+F168+F172+F175+F177+F179+F181+F183</f>
        <v>98.7</v>
      </c>
      <c r="G165" s="27">
        <f>G166+G168+G172+G175+G177+G179+G181+G183</f>
        <v>92.39999999999999</v>
      </c>
      <c r="H165" s="27">
        <f t="shared" si="0"/>
        <v>93.61702127659574</v>
      </c>
    </row>
    <row r="166" spans="1:8" ht="189" customHeight="1">
      <c r="A166" s="5" t="s">
        <v>147</v>
      </c>
      <c r="B166" s="12" t="s">
        <v>8</v>
      </c>
      <c r="C166" s="12" t="s">
        <v>18</v>
      </c>
      <c r="D166" s="20" t="s">
        <v>195</v>
      </c>
      <c r="E166" s="12" t="s">
        <v>4</v>
      </c>
      <c r="F166" s="27">
        <f>F167</f>
        <v>1.5</v>
      </c>
      <c r="G166" s="27" t="str">
        <f>G167</f>
        <v>1,5</v>
      </c>
      <c r="H166" s="27">
        <f t="shared" si="0"/>
        <v>100</v>
      </c>
    </row>
    <row r="167" spans="1:8" ht="41.25" customHeight="1">
      <c r="A167" s="15" t="s">
        <v>123</v>
      </c>
      <c r="B167" s="12" t="s">
        <v>8</v>
      </c>
      <c r="C167" s="12" t="s">
        <v>18</v>
      </c>
      <c r="D167" s="20" t="s">
        <v>195</v>
      </c>
      <c r="E167" s="12" t="s">
        <v>85</v>
      </c>
      <c r="F167" s="27">
        <v>1.5</v>
      </c>
      <c r="G167" s="73" t="s">
        <v>330</v>
      </c>
      <c r="H167" s="27">
        <f t="shared" si="0"/>
        <v>100</v>
      </c>
    </row>
    <row r="168" spans="1:8" ht="60" customHeight="1">
      <c r="A168" s="34" t="s">
        <v>178</v>
      </c>
      <c r="B168" s="12" t="s">
        <v>8</v>
      </c>
      <c r="C168" s="12" t="s">
        <v>18</v>
      </c>
      <c r="D168" s="20" t="s">
        <v>196</v>
      </c>
      <c r="E168" s="12" t="s">
        <v>4</v>
      </c>
      <c r="F168" s="27">
        <f>F169+F170+F171</f>
        <v>76.5</v>
      </c>
      <c r="G168" s="27">
        <f>G169+G170+G171</f>
        <v>72.89999999999999</v>
      </c>
      <c r="H168" s="27">
        <f t="shared" si="0"/>
        <v>95.29411764705881</v>
      </c>
    </row>
    <row r="169" spans="1:8" ht="41.25" customHeight="1">
      <c r="A169" s="15" t="s">
        <v>123</v>
      </c>
      <c r="B169" s="12" t="s">
        <v>8</v>
      </c>
      <c r="C169" s="12" t="s">
        <v>18</v>
      </c>
      <c r="D169" s="20" t="s">
        <v>196</v>
      </c>
      <c r="E169" s="12" t="s">
        <v>85</v>
      </c>
      <c r="F169" s="27">
        <v>70.3</v>
      </c>
      <c r="G169" s="73" t="s">
        <v>331</v>
      </c>
      <c r="H169" s="27">
        <f t="shared" si="0"/>
        <v>97.58179231863441</v>
      </c>
    </row>
    <row r="170" spans="1:8" ht="57.75" customHeight="1">
      <c r="A170" s="15" t="s">
        <v>199</v>
      </c>
      <c r="B170" s="12" t="s">
        <v>8</v>
      </c>
      <c r="C170" s="12" t="s">
        <v>18</v>
      </c>
      <c r="D170" s="20" t="s">
        <v>196</v>
      </c>
      <c r="E170" s="12" t="s">
        <v>198</v>
      </c>
      <c r="F170" s="27">
        <v>1.5</v>
      </c>
      <c r="G170" s="73" t="s">
        <v>332</v>
      </c>
      <c r="H170" s="27">
        <f t="shared" si="0"/>
        <v>80</v>
      </c>
    </row>
    <row r="171" spans="1:8" ht="48.75" customHeight="1">
      <c r="A171" s="11" t="s">
        <v>149</v>
      </c>
      <c r="B171" s="12" t="s">
        <v>8</v>
      </c>
      <c r="C171" s="12" t="s">
        <v>18</v>
      </c>
      <c r="D171" s="20" t="s">
        <v>196</v>
      </c>
      <c r="E171" s="12" t="s">
        <v>82</v>
      </c>
      <c r="F171" s="27">
        <f>6.2-1.5</f>
        <v>4.7</v>
      </c>
      <c r="G171" s="73" t="s">
        <v>333</v>
      </c>
      <c r="H171" s="27">
        <f t="shared" si="0"/>
        <v>65.95744680851064</v>
      </c>
    </row>
    <row r="172" spans="1:8" ht="137.25" customHeight="1">
      <c r="A172" s="9" t="s">
        <v>151</v>
      </c>
      <c r="B172" s="20" t="s">
        <v>8</v>
      </c>
      <c r="C172" s="20" t="s">
        <v>18</v>
      </c>
      <c r="D172" s="20" t="s">
        <v>173</v>
      </c>
      <c r="E172" s="20" t="s">
        <v>4</v>
      </c>
      <c r="F172" s="27">
        <f>F173+F174</f>
        <v>0.6</v>
      </c>
      <c r="G172" s="27">
        <f>G173+G174</f>
        <v>0.6</v>
      </c>
      <c r="H172" s="27">
        <f t="shared" si="0"/>
        <v>100</v>
      </c>
    </row>
    <row r="173" spans="1:8" ht="51" customHeight="1">
      <c r="A173" s="15" t="s">
        <v>123</v>
      </c>
      <c r="B173" s="20" t="s">
        <v>8</v>
      </c>
      <c r="C173" s="20" t="s">
        <v>18</v>
      </c>
      <c r="D173" s="20" t="s">
        <v>173</v>
      </c>
      <c r="E173" s="20" t="s">
        <v>85</v>
      </c>
      <c r="F173" s="27">
        <v>0.1</v>
      </c>
      <c r="G173" s="69" t="s">
        <v>285</v>
      </c>
      <c r="H173" s="27">
        <f t="shared" si="0"/>
        <v>100</v>
      </c>
    </row>
    <row r="174" spans="1:8" ht="54.75" customHeight="1">
      <c r="A174" s="9" t="s">
        <v>149</v>
      </c>
      <c r="B174" s="20" t="s">
        <v>8</v>
      </c>
      <c r="C174" s="20" t="s">
        <v>18</v>
      </c>
      <c r="D174" s="20" t="s">
        <v>173</v>
      </c>
      <c r="E174" s="20" t="s">
        <v>82</v>
      </c>
      <c r="F174" s="27">
        <v>0.5</v>
      </c>
      <c r="G174" s="69" t="s">
        <v>271</v>
      </c>
      <c r="H174" s="27">
        <f t="shared" si="0"/>
        <v>100</v>
      </c>
    </row>
    <row r="175" spans="1:8" ht="112.5" customHeight="1">
      <c r="A175" s="11" t="s">
        <v>143</v>
      </c>
      <c r="B175" s="7" t="s">
        <v>8</v>
      </c>
      <c r="C175" s="7" t="s">
        <v>18</v>
      </c>
      <c r="D175" s="7" t="s">
        <v>171</v>
      </c>
      <c r="E175" s="7" t="s">
        <v>4</v>
      </c>
      <c r="F175" s="27">
        <f>F176</f>
        <v>0.4</v>
      </c>
      <c r="G175" s="27" t="str">
        <f>G176</f>
        <v>0,4</v>
      </c>
      <c r="H175" s="27">
        <f t="shared" si="0"/>
        <v>100</v>
      </c>
    </row>
    <row r="176" spans="1:8" ht="51.75" customHeight="1">
      <c r="A176" s="15" t="s">
        <v>123</v>
      </c>
      <c r="B176" s="7" t="s">
        <v>8</v>
      </c>
      <c r="C176" s="7" t="s">
        <v>18</v>
      </c>
      <c r="D176" s="7" t="s">
        <v>171</v>
      </c>
      <c r="E176" s="7" t="s">
        <v>85</v>
      </c>
      <c r="F176" s="27">
        <v>0.4</v>
      </c>
      <c r="G176" s="65" t="s">
        <v>334</v>
      </c>
      <c r="H176" s="27">
        <f t="shared" si="0"/>
        <v>100</v>
      </c>
    </row>
    <row r="177" spans="1:8" ht="90.75" customHeight="1">
      <c r="A177" s="16" t="s">
        <v>222</v>
      </c>
      <c r="B177" s="20" t="s">
        <v>8</v>
      </c>
      <c r="C177" s="20" t="s">
        <v>18</v>
      </c>
      <c r="D177" s="20" t="s">
        <v>169</v>
      </c>
      <c r="E177" s="20" t="s">
        <v>4</v>
      </c>
      <c r="F177" s="27">
        <f>F178</f>
        <v>10.7</v>
      </c>
      <c r="G177" s="27" t="str">
        <f>G178</f>
        <v>10,7</v>
      </c>
      <c r="H177" s="27">
        <f t="shared" si="0"/>
        <v>100</v>
      </c>
    </row>
    <row r="178" spans="1:8" ht="54" customHeight="1">
      <c r="A178" s="9" t="s">
        <v>149</v>
      </c>
      <c r="B178" s="20" t="s">
        <v>8</v>
      </c>
      <c r="C178" s="20" t="s">
        <v>18</v>
      </c>
      <c r="D178" s="20" t="s">
        <v>169</v>
      </c>
      <c r="E178" s="20" t="s">
        <v>82</v>
      </c>
      <c r="F178" s="27">
        <v>10.7</v>
      </c>
      <c r="G178" s="69" t="s">
        <v>288</v>
      </c>
      <c r="H178" s="27">
        <f t="shared" si="0"/>
        <v>100</v>
      </c>
    </row>
    <row r="179" spans="1:8" ht="170.25" customHeight="1">
      <c r="A179" s="26" t="s">
        <v>146</v>
      </c>
      <c r="B179" s="18" t="s">
        <v>8</v>
      </c>
      <c r="C179" s="18" t="s">
        <v>18</v>
      </c>
      <c r="D179" s="17" t="s">
        <v>172</v>
      </c>
      <c r="E179" s="7" t="s">
        <v>4</v>
      </c>
      <c r="F179" s="27">
        <f>F180</f>
        <v>0.8</v>
      </c>
      <c r="G179" s="27" t="str">
        <f>G180</f>
        <v>0,8</v>
      </c>
      <c r="H179" s="27">
        <f t="shared" si="0"/>
        <v>100</v>
      </c>
    </row>
    <row r="180" spans="1:8" ht="57" customHeight="1">
      <c r="A180" s="9" t="s">
        <v>149</v>
      </c>
      <c r="B180" s="18" t="s">
        <v>8</v>
      </c>
      <c r="C180" s="18" t="s">
        <v>18</v>
      </c>
      <c r="D180" s="17" t="s">
        <v>172</v>
      </c>
      <c r="E180" s="7" t="s">
        <v>82</v>
      </c>
      <c r="F180" s="27">
        <v>0.8</v>
      </c>
      <c r="G180" s="65" t="s">
        <v>335</v>
      </c>
      <c r="H180" s="27">
        <f t="shared" si="0"/>
        <v>100</v>
      </c>
    </row>
    <row r="181" spans="1:8" ht="153" customHeight="1">
      <c r="A181" s="13" t="s">
        <v>145</v>
      </c>
      <c r="B181" s="7" t="s">
        <v>8</v>
      </c>
      <c r="C181" s="7" t="s">
        <v>18</v>
      </c>
      <c r="D181" s="17" t="s">
        <v>166</v>
      </c>
      <c r="E181" s="7" t="s">
        <v>4</v>
      </c>
      <c r="F181" s="27">
        <f>F182</f>
        <v>7.4</v>
      </c>
      <c r="G181" s="27" t="str">
        <f>G182</f>
        <v>4,7</v>
      </c>
      <c r="H181" s="27">
        <f t="shared" si="0"/>
        <v>63.51351351351351</v>
      </c>
    </row>
    <row r="182" spans="1:8" ht="54.75" customHeight="1">
      <c r="A182" s="15" t="s">
        <v>123</v>
      </c>
      <c r="B182" s="18" t="s">
        <v>8</v>
      </c>
      <c r="C182" s="18" t="s">
        <v>18</v>
      </c>
      <c r="D182" s="17" t="s">
        <v>166</v>
      </c>
      <c r="E182" s="7" t="s">
        <v>85</v>
      </c>
      <c r="F182" s="27">
        <v>7.4</v>
      </c>
      <c r="G182" s="65" t="s">
        <v>287</v>
      </c>
      <c r="H182" s="27">
        <f t="shared" si="0"/>
        <v>63.51351351351351</v>
      </c>
    </row>
    <row r="183" spans="1:8" ht="90.75" customHeight="1">
      <c r="A183" s="52" t="s">
        <v>141</v>
      </c>
      <c r="B183" s="20" t="s">
        <v>8</v>
      </c>
      <c r="C183" s="20" t="s">
        <v>18</v>
      </c>
      <c r="D183" s="45" t="s">
        <v>223</v>
      </c>
      <c r="E183" s="20" t="s">
        <v>4</v>
      </c>
      <c r="F183" s="27">
        <f>F184</f>
        <v>0.8</v>
      </c>
      <c r="G183" s="27" t="str">
        <f>G184</f>
        <v>0,8</v>
      </c>
      <c r="H183" s="27">
        <f t="shared" si="0"/>
        <v>100</v>
      </c>
    </row>
    <row r="184" spans="1:8" ht="50.25" customHeight="1">
      <c r="A184" s="15" t="s">
        <v>123</v>
      </c>
      <c r="B184" s="20" t="s">
        <v>8</v>
      </c>
      <c r="C184" s="20" t="s">
        <v>18</v>
      </c>
      <c r="D184" s="45" t="s">
        <v>223</v>
      </c>
      <c r="E184" s="20" t="s">
        <v>85</v>
      </c>
      <c r="F184" s="27">
        <v>0.8</v>
      </c>
      <c r="G184" s="69" t="s">
        <v>335</v>
      </c>
      <c r="H184" s="27">
        <f t="shared" si="0"/>
        <v>100</v>
      </c>
    </row>
    <row r="185" spans="1:8" ht="201.75" customHeight="1">
      <c r="A185" s="11" t="s">
        <v>217</v>
      </c>
      <c r="B185" s="7" t="s">
        <v>8</v>
      </c>
      <c r="C185" s="7" t="s">
        <v>18</v>
      </c>
      <c r="D185" s="7" t="s">
        <v>207</v>
      </c>
      <c r="E185" s="12" t="s">
        <v>4</v>
      </c>
      <c r="F185" s="27">
        <f>F186</f>
        <v>216.7</v>
      </c>
      <c r="G185" s="27" t="str">
        <f>G186</f>
        <v>216,7</v>
      </c>
      <c r="H185" s="27">
        <f t="shared" si="0"/>
        <v>100</v>
      </c>
    </row>
    <row r="186" spans="1:8" ht="50.25" customHeight="1">
      <c r="A186" s="15" t="s">
        <v>123</v>
      </c>
      <c r="B186" s="7" t="s">
        <v>8</v>
      </c>
      <c r="C186" s="7" t="s">
        <v>18</v>
      </c>
      <c r="D186" s="7" t="s">
        <v>207</v>
      </c>
      <c r="E186" s="12" t="s">
        <v>85</v>
      </c>
      <c r="F186" s="27">
        <v>216.7</v>
      </c>
      <c r="G186" s="73" t="s">
        <v>336</v>
      </c>
      <c r="H186" s="27">
        <f t="shared" si="0"/>
        <v>100</v>
      </c>
    </row>
    <row r="187" spans="1:8" ht="23.25" customHeight="1">
      <c r="A187" s="94" t="s">
        <v>77</v>
      </c>
      <c r="B187" s="18" t="s">
        <v>36</v>
      </c>
      <c r="C187" s="18" t="s">
        <v>13</v>
      </c>
      <c r="D187" s="18" t="s">
        <v>24</v>
      </c>
      <c r="E187" s="18" t="s">
        <v>4</v>
      </c>
      <c r="F187" s="29">
        <f>F188+F221</f>
        <v>19377</v>
      </c>
      <c r="G187" s="29">
        <f>G188+G221</f>
        <v>19270.300000000003</v>
      </c>
      <c r="H187" s="27">
        <f t="shared" si="0"/>
        <v>99.44934716416371</v>
      </c>
    </row>
    <row r="188" spans="1:8" ht="24" customHeight="1">
      <c r="A188" s="46" t="s">
        <v>50</v>
      </c>
      <c r="B188" s="12" t="s">
        <v>36</v>
      </c>
      <c r="C188" s="12" t="s">
        <v>5</v>
      </c>
      <c r="D188" s="12" t="s">
        <v>24</v>
      </c>
      <c r="E188" s="12" t="s">
        <v>4</v>
      </c>
      <c r="F188" s="31">
        <f>F189+F195+F201+F193+F210+F212</f>
        <v>18820.5</v>
      </c>
      <c r="G188" s="31">
        <f>G189+G195+G201+G193+G210+G212</f>
        <v>18716.500000000004</v>
      </c>
      <c r="H188" s="27">
        <f t="shared" si="0"/>
        <v>99.44741106771873</v>
      </c>
    </row>
    <row r="189" spans="1:8" ht="42" customHeight="1">
      <c r="A189" s="11" t="s">
        <v>119</v>
      </c>
      <c r="B189" s="12" t="s">
        <v>36</v>
      </c>
      <c r="C189" s="12" t="s">
        <v>5</v>
      </c>
      <c r="D189" s="12" t="s">
        <v>37</v>
      </c>
      <c r="E189" s="12" t="s">
        <v>4</v>
      </c>
      <c r="F189" s="31">
        <f>F190</f>
        <v>9688</v>
      </c>
      <c r="G189" s="31">
        <f>G190</f>
        <v>9688</v>
      </c>
      <c r="H189" s="27">
        <f t="shared" si="0"/>
        <v>100</v>
      </c>
    </row>
    <row r="190" spans="1:8" ht="33" customHeight="1">
      <c r="A190" s="2" t="s">
        <v>51</v>
      </c>
      <c r="B190" s="12" t="s">
        <v>36</v>
      </c>
      <c r="C190" s="12" t="s">
        <v>5</v>
      </c>
      <c r="D190" s="12" t="s">
        <v>52</v>
      </c>
      <c r="E190" s="12" t="s">
        <v>4</v>
      </c>
      <c r="F190" s="27">
        <f>F191+F192</f>
        <v>9688</v>
      </c>
      <c r="G190" s="27">
        <f>G191+G192</f>
        <v>9688</v>
      </c>
      <c r="H190" s="27">
        <f t="shared" si="0"/>
        <v>100</v>
      </c>
    </row>
    <row r="191" spans="1:8" ht="43.5" customHeight="1">
      <c r="A191" s="13" t="s">
        <v>125</v>
      </c>
      <c r="B191" s="12" t="s">
        <v>36</v>
      </c>
      <c r="C191" s="12" t="s">
        <v>5</v>
      </c>
      <c r="D191" s="12" t="s">
        <v>52</v>
      </c>
      <c r="E191" s="12" t="s">
        <v>126</v>
      </c>
      <c r="F191" s="27">
        <v>13</v>
      </c>
      <c r="G191" s="73" t="s">
        <v>279</v>
      </c>
      <c r="H191" s="27">
        <f t="shared" si="0"/>
        <v>100</v>
      </c>
    </row>
    <row r="192" spans="1:8" ht="95.25" customHeight="1">
      <c r="A192" s="9" t="s">
        <v>214</v>
      </c>
      <c r="B192" s="12" t="s">
        <v>36</v>
      </c>
      <c r="C192" s="12" t="s">
        <v>5</v>
      </c>
      <c r="D192" s="12" t="s">
        <v>52</v>
      </c>
      <c r="E192" s="12" t="s">
        <v>90</v>
      </c>
      <c r="F192" s="27">
        <v>9675</v>
      </c>
      <c r="G192" s="73" t="s">
        <v>280</v>
      </c>
      <c r="H192" s="27">
        <f t="shared" si="0"/>
        <v>100</v>
      </c>
    </row>
    <row r="193" spans="1:8" ht="200.25" customHeight="1">
      <c r="A193" s="26" t="s">
        <v>217</v>
      </c>
      <c r="B193" s="7" t="s">
        <v>36</v>
      </c>
      <c r="C193" s="7" t="s">
        <v>5</v>
      </c>
      <c r="D193" s="7" t="s">
        <v>207</v>
      </c>
      <c r="E193" s="7" t="s">
        <v>4</v>
      </c>
      <c r="F193" s="27">
        <f>F194</f>
        <v>2707.3</v>
      </c>
      <c r="G193" s="27" t="str">
        <f>G194</f>
        <v>2707,3</v>
      </c>
      <c r="H193" s="27">
        <f t="shared" si="0"/>
        <v>100</v>
      </c>
    </row>
    <row r="194" spans="1:8" ht="97.5" customHeight="1">
      <c r="A194" s="11" t="s">
        <v>214</v>
      </c>
      <c r="B194" s="7" t="s">
        <v>36</v>
      </c>
      <c r="C194" s="7" t="s">
        <v>5</v>
      </c>
      <c r="D194" s="7" t="s">
        <v>207</v>
      </c>
      <c r="E194" s="7" t="s">
        <v>90</v>
      </c>
      <c r="F194" s="27">
        <v>2707.3</v>
      </c>
      <c r="G194" s="69" t="s">
        <v>345</v>
      </c>
      <c r="H194" s="27">
        <f t="shared" si="0"/>
        <v>100</v>
      </c>
    </row>
    <row r="195" spans="1:8" ht="34.5" customHeight="1">
      <c r="A195" s="53" t="s">
        <v>364</v>
      </c>
      <c r="B195" s="93" t="s">
        <v>36</v>
      </c>
      <c r="C195" s="93" t="s">
        <v>5</v>
      </c>
      <c r="D195" s="93" t="s">
        <v>24</v>
      </c>
      <c r="E195" s="12" t="s">
        <v>4</v>
      </c>
      <c r="F195" s="27">
        <f>F196+F199</f>
        <v>537</v>
      </c>
      <c r="G195" s="27">
        <f>G196+G199</f>
        <v>535.2</v>
      </c>
      <c r="H195" s="27">
        <f t="shared" si="0"/>
        <v>99.66480446927375</v>
      </c>
    </row>
    <row r="196" spans="1:8" ht="35.25" customHeight="1">
      <c r="A196" s="2" t="s">
        <v>17</v>
      </c>
      <c r="B196" s="12" t="s">
        <v>36</v>
      </c>
      <c r="C196" s="12" t="s">
        <v>5</v>
      </c>
      <c r="D196" s="12" t="s">
        <v>108</v>
      </c>
      <c r="E196" s="12" t="s">
        <v>4</v>
      </c>
      <c r="F196" s="27">
        <f>F197+F198</f>
        <v>414.5</v>
      </c>
      <c r="G196" s="27">
        <f>G197+G198</f>
        <v>412.70000000000005</v>
      </c>
      <c r="H196" s="27">
        <f t="shared" si="0"/>
        <v>99.56574185765984</v>
      </c>
    </row>
    <row r="197" spans="1:8" ht="51" customHeight="1">
      <c r="A197" s="15" t="s">
        <v>123</v>
      </c>
      <c r="B197" s="12" t="s">
        <v>36</v>
      </c>
      <c r="C197" s="12" t="s">
        <v>5</v>
      </c>
      <c r="D197" s="12" t="s">
        <v>108</v>
      </c>
      <c r="E197" s="12" t="s">
        <v>85</v>
      </c>
      <c r="F197" s="27">
        <v>390.7</v>
      </c>
      <c r="G197" s="73" t="s">
        <v>281</v>
      </c>
      <c r="H197" s="27">
        <f t="shared" si="0"/>
        <v>99.7184540568211</v>
      </c>
    </row>
    <row r="198" spans="1:8" ht="62.25" customHeight="1">
      <c r="A198" s="11" t="s">
        <v>149</v>
      </c>
      <c r="B198" s="12" t="s">
        <v>36</v>
      </c>
      <c r="C198" s="12" t="s">
        <v>5</v>
      </c>
      <c r="D198" s="12" t="s">
        <v>108</v>
      </c>
      <c r="E198" s="12" t="s">
        <v>82</v>
      </c>
      <c r="F198" s="27">
        <v>23.8</v>
      </c>
      <c r="G198" s="73" t="s">
        <v>282</v>
      </c>
      <c r="H198" s="27">
        <f t="shared" si="0"/>
        <v>97.05882352941177</v>
      </c>
    </row>
    <row r="199" spans="1:8" ht="62.25" customHeight="1">
      <c r="A199" s="11" t="s">
        <v>217</v>
      </c>
      <c r="B199" s="7" t="s">
        <v>36</v>
      </c>
      <c r="C199" s="7" t="s">
        <v>5</v>
      </c>
      <c r="D199" s="7" t="s">
        <v>207</v>
      </c>
      <c r="E199" s="7" t="s">
        <v>4</v>
      </c>
      <c r="F199" s="51">
        <f>F200</f>
        <v>122.5</v>
      </c>
      <c r="G199" s="51" t="str">
        <f>G200</f>
        <v>122,5</v>
      </c>
      <c r="H199" s="27">
        <f t="shared" si="0"/>
        <v>100</v>
      </c>
    </row>
    <row r="200" spans="1:8" ht="54" customHeight="1">
      <c r="A200" s="15" t="s">
        <v>123</v>
      </c>
      <c r="B200" s="7" t="s">
        <v>36</v>
      </c>
      <c r="C200" s="7" t="s">
        <v>5</v>
      </c>
      <c r="D200" s="7" t="s">
        <v>207</v>
      </c>
      <c r="E200" s="7" t="s">
        <v>85</v>
      </c>
      <c r="F200" s="51">
        <v>122.5</v>
      </c>
      <c r="G200" s="69" t="s">
        <v>346</v>
      </c>
      <c r="H200" s="27">
        <f t="shared" si="0"/>
        <v>100</v>
      </c>
    </row>
    <row r="201" spans="1:8" ht="33.75" customHeight="1">
      <c r="A201" s="2" t="s">
        <v>365</v>
      </c>
      <c r="B201" s="12" t="s">
        <v>36</v>
      </c>
      <c r="C201" s="12" t="s">
        <v>5</v>
      </c>
      <c r="D201" s="12" t="s">
        <v>24</v>
      </c>
      <c r="E201" s="12" t="s">
        <v>34</v>
      </c>
      <c r="F201" s="27">
        <f>F202+F215+F208+F218</f>
        <v>5740.299999999999</v>
      </c>
      <c r="G201" s="27">
        <f>G202+G215+G208+G218</f>
        <v>5638.1</v>
      </c>
      <c r="H201" s="27">
        <f t="shared" si="0"/>
        <v>98.21960524711254</v>
      </c>
    </row>
    <row r="202" spans="1:8" ht="36.75" customHeight="1">
      <c r="A202" s="2" t="s">
        <v>51</v>
      </c>
      <c r="B202" s="12" t="s">
        <v>36</v>
      </c>
      <c r="C202" s="12" t="s">
        <v>5</v>
      </c>
      <c r="D202" s="12" t="s">
        <v>53</v>
      </c>
      <c r="E202" s="12" t="s">
        <v>4</v>
      </c>
      <c r="F202" s="27">
        <f>F203+F204+F205+F206+F207</f>
        <v>3958.2</v>
      </c>
      <c r="G202" s="27">
        <f>G203+G204+G205+G206+G207</f>
        <v>3856</v>
      </c>
      <c r="H202" s="27">
        <f t="shared" si="0"/>
        <v>97.41801829114245</v>
      </c>
    </row>
    <row r="203" spans="1:8" ht="47.25" customHeight="1">
      <c r="A203" s="15" t="s">
        <v>123</v>
      </c>
      <c r="B203" s="12" t="s">
        <v>36</v>
      </c>
      <c r="C203" s="12" t="s">
        <v>5</v>
      </c>
      <c r="D203" s="12" t="s">
        <v>53</v>
      </c>
      <c r="E203" s="12" t="s">
        <v>85</v>
      </c>
      <c r="F203" s="51">
        <v>3232.3</v>
      </c>
      <c r="G203" s="69" t="s">
        <v>356</v>
      </c>
      <c r="H203" s="27">
        <f t="shared" si="0"/>
        <v>99.08114964576306</v>
      </c>
    </row>
    <row r="204" spans="1:8" ht="52.5" customHeight="1">
      <c r="A204" s="11" t="s">
        <v>149</v>
      </c>
      <c r="B204" s="12" t="s">
        <v>36</v>
      </c>
      <c r="C204" s="12" t="s">
        <v>5</v>
      </c>
      <c r="D204" s="12" t="s">
        <v>53</v>
      </c>
      <c r="E204" s="12" t="s">
        <v>82</v>
      </c>
      <c r="F204" s="27">
        <v>684.2</v>
      </c>
      <c r="G204" s="73" t="s">
        <v>283</v>
      </c>
      <c r="H204" s="27">
        <f t="shared" si="0"/>
        <v>89.98830751242328</v>
      </c>
    </row>
    <row r="205" spans="1:8" ht="55.5" customHeight="1">
      <c r="A205" s="13" t="s">
        <v>125</v>
      </c>
      <c r="B205" s="12" t="s">
        <v>36</v>
      </c>
      <c r="C205" s="12" t="s">
        <v>5</v>
      </c>
      <c r="D205" s="12" t="s">
        <v>53</v>
      </c>
      <c r="E205" s="12" t="s">
        <v>126</v>
      </c>
      <c r="F205" s="27">
        <v>34</v>
      </c>
      <c r="G205" s="73" t="s">
        <v>284</v>
      </c>
      <c r="H205" s="27">
        <f t="shared" si="0"/>
        <v>94.11764705882352</v>
      </c>
    </row>
    <row r="206" spans="1:8" ht="37.5" customHeight="1">
      <c r="A206" s="15" t="s">
        <v>84</v>
      </c>
      <c r="B206" s="7" t="s">
        <v>36</v>
      </c>
      <c r="C206" s="7" t="s">
        <v>5</v>
      </c>
      <c r="D206" s="7" t="s">
        <v>53</v>
      </c>
      <c r="E206" s="12" t="s">
        <v>83</v>
      </c>
      <c r="F206" s="27">
        <v>2</v>
      </c>
      <c r="G206" s="73" t="s">
        <v>286</v>
      </c>
      <c r="H206" s="27">
        <f t="shared" si="0"/>
        <v>50</v>
      </c>
    </row>
    <row r="207" spans="1:8" ht="36" customHeight="1">
      <c r="A207" s="15" t="s">
        <v>87</v>
      </c>
      <c r="B207" s="7" t="s">
        <v>36</v>
      </c>
      <c r="C207" s="7" t="s">
        <v>5</v>
      </c>
      <c r="D207" s="7" t="s">
        <v>53</v>
      </c>
      <c r="E207" s="12" t="s">
        <v>86</v>
      </c>
      <c r="F207" s="27">
        <v>5.7</v>
      </c>
      <c r="G207" s="73" t="s">
        <v>287</v>
      </c>
      <c r="H207" s="27">
        <f t="shared" si="0"/>
        <v>82.45614035087719</v>
      </c>
    </row>
    <row r="208" spans="1:8" ht="105" customHeight="1">
      <c r="A208" s="9" t="s">
        <v>140</v>
      </c>
      <c r="B208" s="19" t="s">
        <v>36</v>
      </c>
      <c r="C208" s="19" t="s">
        <v>5</v>
      </c>
      <c r="D208" s="35" t="s">
        <v>154</v>
      </c>
      <c r="E208" s="20" t="s">
        <v>4</v>
      </c>
      <c r="F208" s="27">
        <f>F209</f>
        <v>10.700000000000001</v>
      </c>
      <c r="G208" s="27" t="str">
        <f>G209</f>
        <v>10,7</v>
      </c>
      <c r="H208" s="27">
        <f t="shared" si="0"/>
        <v>99.99999999999999</v>
      </c>
    </row>
    <row r="209" spans="1:8" ht="56.25" customHeight="1">
      <c r="A209" s="9" t="s">
        <v>149</v>
      </c>
      <c r="B209" s="19" t="s">
        <v>36</v>
      </c>
      <c r="C209" s="19" t="s">
        <v>5</v>
      </c>
      <c r="D209" s="35" t="s">
        <v>154</v>
      </c>
      <c r="E209" s="20" t="s">
        <v>82</v>
      </c>
      <c r="F209" s="27">
        <f>11.9-1.2</f>
        <v>10.700000000000001</v>
      </c>
      <c r="G209" s="69" t="s">
        <v>288</v>
      </c>
      <c r="H209" s="27">
        <f t="shared" si="0"/>
        <v>99.99999999999999</v>
      </c>
    </row>
    <row r="210" spans="1:8" ht="54.75" customHeight="1">
      <c r="A210" s="9" t="s">
        <v>363</v>
      </c>
      <c r="B210" s="19" t="s">
        <v>36</v>
      </c>
      <c r="C210" s="19" t="s">
        <v>5</v>
      </c>
      <c r="D210" s="35" t="s">
        <v>233</v>
      </c>
      <c r="E210" s="20" t="s">
        <v>4</v>
      </c>
      <c r="F210" s="32">
        <f>F211</f>
        <v>47.9</v>
      </c>
      <c r="G210" s="32" t="str">
        <f>G211</f>
        <v>47,9</v>
      </c>
      <c r="H210" s="27">
        <f t="shared" si="0"/>
        <v>100</v>
      </c>
    </row>
    <row r="211" spans="1:8" ht="52.5" customHeight="1">
      <c r="A211" s="9" t="s">
        <v>149</v>
      </c>
      <c r="B211" s="19" t="s">
        <v>36</v>
      </c>
      <c r="C211" s="19" t="s">
        <v>5</v>
      </c>
      <c r="D211" s="35" t="s">
        <v>233</v>
      </c>
      <c r="E211" s="20" t="s">
        <v>82</v>
      </c>
      <c r="F211" s="32">
        <v>47.9</v>
      </c>
      <c r="G211" s="74" t="s">
        <v>289</v>
      </c>
      <c r="H211" s="27">
        <f t="shared" si="0"/>
        <v>100</v>
      </c>
    </row>
    <row r="212" spans="1:8" ht="94.5" customHeight="1">
      <c r="A212" s="23" t="s">
        <v>227</v>
      </c>
      <c r="B212" s="19" t="s">
        <v>36</v>
      </c>
      <c r="C212" s="19" t="s">
        <v>5</v>
      </c>
      <c r="D212" s="35" t="s">
        <v>234</v>
      </c>
      <c r="E212" s="20" t="s">
        <v>4</v>
      </c>
      <c r="F212" s="32">
        <f>F213+F214</f>
        <v>100</v>
      </c>
      <c r="G212" s="32">
        <f>G213+G214</f>
        <v>100</v>
      </c>
      <c r="H212" s="27">
        <f t="shared" si="0"/>
        <v>100</v>
      </c>
    </row>
    <row r="213" spans="1:8" ht="54.75" customHeight="1">
      <c r="A213" s="16" t="s">
        <v>123</v>
      </c>
      <c r="B213" s="19" t="s">
        <v>36</v>
      </c>
      <c r="C213" s="19" t="s">
        <v>5</v>
      </c>
      <c r="D213" s="35" t="s">
        <v>234</v>
      </c>
      <c r="E213" s="20" t="s">
        <v>85</v>
      </c>
      <c r="F213" s="32">
        <v>16.3</v>
      </c>
      <c r="G213" s="74" t="s">
        <v>290</v>
      </c>
      <c r="H213" s="27">
        <f t="shared" si="0"/>
        <v>100</v>
      </c>
    </row>
    <row r="214" spans="1:8" ht="51.75" customHeight="1">
      <c r="A214" s="11" t="s">
        <v>149</v>
      </c>
      <c r="B214" s="19" t="s">
        <v>36</v>
      </c>
      <c r="C214" s="19" t="s">
        <v>5</v>
      </c>
      <c r="D214" s="35" t="s">
        <v>234</v>
      </c>
      <c r="E214" s="20" t="s">
        <v>82</v>
      </c>
      <c r="F214" s="32">
        <v>83.7</v>
      </c>
      <c r="G214" s="74" t="s">
        <v>291</v>
      </c>
      <c r="H214" s="27">
        <f t="shared" si="0"/>
        <v>100</v>
      </c>
    </row>
    <row r="215" spans="1:8" ht="95.25" customHeight="1">
      <c r="A215" s="33" t="s">
        <v>153</v>
      </c>
      <c r="B215" s="3" t="s">
        <v>36</v>
      </c>
      <c r="C215" s="3" t="s">
        <v>5</v>
      </c>
      <c r="D215" s="20" t="s">
        <v>193</v>
      </c>
      <c r="E215" s="7" t="s">
        <v>4</v>
      </c>
      <c r="F215" s="32">
        <f>F216</f>
        <v>500</v>
      </c>
      <c r="G215" s="32" t="str">
        <f>G216</f>
        <v>500,0</v>
      </c>
      <c r="H215" s="27">
        <f t="shared" si="0"/>
        <v>100</v>
      </c>
    </row>
    <row r="216" spans="1:8" ht="68.25" customHeight="1">
      <c r="A216" s="33" t="s">
        <v>155</v>
      </c>
      <c r="B216" s="3" t="s">
        <v>36</v>
      </c>
      <c r="C216" s="3" t="s">
        <v>5</v>
      </c>
      <c r="D216" s="20" t="s">
        <v>194</v>
      </c>
      <c r="E216" s="7" t="s">
        <v>4</v>
      </c>
      <c r="F216" s="32">
        <f>F217</f>
        <v>500</v>
      </c>
      <c r="G216" s="32" t="str">
        <f>G217</f>
        <v>500,0</v>
      </c>
      <c r="H216" s="27">
        <f t="shared" si="0"/>
        <v>100</v>
      </c>
    </row>
    <row r="217" spans="1:8" ht="54.75" customHeight="1">
      <c r="A217" s="11" t="s">
        <v>149</v>
      </c>
      <c r="B217" s="3" t="s">
        <v>36</v>
      </c>
      <c r="C217" s="3" t="s">
        <v>5</v>
      </c>
      <c r="D217" s="20" t="s">
        <v>194</v>
      </c>
      <c r="E217" s="7" t="s">
        <v>82</v>
      </c>
      <c r="F217" s="32">
        <v>500</v>
      </c>
      <c r="G217" s="74" t="s">
        <v>292</v>
      </c>
      <c r="H217" s="27">
        <f t="shared" si="0"/>
        <v>100</v>
      </c>
    </row>
    <row r="218" spans="1:8" ht="196.5" customHeight="1">
      <c r="A218" s="9" t="s">
        <v>217</v>
      </c>
      <c r="B218" s="20" t="s">
        <v>36</v>
      </c>
      <c r="C218" s="20" t="s">
        <v>5</v>
      </c>
      <c r="D218" s="20" t="s">
        <v>207</v>
      </c>
      <c r="E218" s="20" t="s">
        <v>4</v>
      </c>
      <c r="F218" s="32">
        <f>F219+F220</f>
        <v>1271.4</v>
      </c>
      <c r="G218" s="32">
        <f>G219+G220</f>
        <v>1271.4</v>
      </c>
      <c r="H218" s="27">
        <f t="shared" si="0"/>
        <v>100</v>
      </c>
    </row>
    <row r="219" spans="1:8" ht="45" customHeight="1">
      <c r="A219" s="16" t="s">
        <v>123</v>
      </c>
      <c r="B219" s="20" t="s">
        <v>36</v>
      </c>
      <c r="C219" s="20" t="s">
        <v>5</v>
      </c>
      <c r="D219" s="20" t="s">
        <v>207</v>
      </c>
      <c r="E219" s="20" t="s">
        <v>85</v>
      </c>
      <c r="F219" s="32">
        <v>1230.9</v>
      </c>
      <c r="G219" s="74" t="s">
        <v>351</v>
      </c>
      <c r="H219" s="27">
        <f t="shared" si="0"/>
        <v>100</v>
      </c>
    </row>
    <row r="220" spans="1:8" ht="51" customHeight="1">
      <c r="A220" s="11" t="s">
        <v>149</v>
      </c>
      <c r="B220" s="20" t="s">
        <v>36</v>
      </c>
      <c r="C220" s="20" t="s">
        <v>5</v>
      </c>
      <c r="D220" s="20" t="s">
        <v>207</v>
      </c>
      <c r="E220" s="20" t="s">
        <v>82</v>
      </c>
      <c r="F220" s="32">
        <v>40.5</v>
      </c>
      <c r="G220" s="74" t="s">
        <v>357</v>
      </c>
      <c r="H220" s="27">
        <f t="shared" si="0"/>
        <v>100</v>
      </c>
    </row>
    <row r="221" spans="1:8" ht="36" customHeight="1">
      <c r="A221" s="5" t="s">
        <v>78</v>
      </c>
      <c r="B221" s="7" t="s">
        <v>36</v>
      </c>
      <c r="C221" s="7" t="s">
        <v>12</v>
      </c>
      <c r="D221" s="7" t="s">
        <v>24</v>
      </c>
      <c r="E221" s="7" t="s">
        <v>4</v>
      </c>
      <c r="F221" s="27">
        <f>F222</f>
        <v>556.5</v>
      </c>
      <c r="G221" s="27">
        <f>G222</f>
        <v>553.8000000000001</v>
      </c>
      <c r="H221" s="27">
        <f t="shared" si="0"/>
        <v>99.51482479784369</v>
      </c>
    </row>
    <row r="222" spans="1:8" ht="75.75" customHeight="1">
      <c r="A222" s="15" t="s">
        <v>43</v>
      </c>
      <c r="B222" s="12" t="s">
        <v>36</v>
      </c>
      <c r="C222" s="12" t="s">
        <v>12</v>
      </c>
      <c r="D222" s="12" t="s">
        <v>47</v>
      </c>
      <c r="E222" s="12" t="s">
        <v>4</v>
      </c>
      <c r="F222" s="27">
        <f>F223</f>
        <v>556.5</v>
      </c>
      <c r="G222" s="27">
        <f>G223</f>
        <v>553.8000000000001</v>
      </c>
      <c r="H222" s="27">
        <f t="shared" si="0"/>
        <v>99.51482479784369</v>
      </c>
    </row>
    <row r="223" spans="1:8" ht="27" customHeight="1">
      <c r="A223" s="15" t="s">
        <v>15</v>
      </c>
      <c r="B223" s="12" t="s">
        <v>36</v>
      </c>
      <c r="C223" s="12" t="s">
        <v>12</v>
      </c>
      <c r="D223" s="12" t="s">
        <v>48</v>
      </c>
      <c r="E223" s="12" t="s">
        <v>4</v>
      </c>
      <c r="F223" s="27">
        <f>F224+F225+F226</f>
        <v>556.5</v>
      </c>
      <c r="G223" s="27">
        <f>G224+G225+G226</f>
        <v>553.8000000000001</v>
      </c>
      <c r="H223" s="27">
        <f t="shared" si="0"/>
        <v>99.51482479784369</v>
      </c>
    </row>
    <row r="224" spans="1:8" ht="48" customHeight="1">
      <c r="A224" s="15" t="s">
        <v>121</v>
      </c>
      <c r="B224" s="12" t="s">
        <v>36</v>
      </c>
      <c r="C224" s="12" t="s">
        <v>12</v>
      </c>
      <c r="D224" s="12" t="s">
        <v>48</v>
      </c>
      <c r="E224" s="12" t="s">
        <v>80</v>
      </c>
      <c r="F224" s="27">
        <v>459.1</v>
      </c>
      <c r="G224" s="73" t="s">
        <v>293</v>
      </c>
      <c r="H224" s="27">
        <f t="shared" si="0"/>
        <v>99.78218253103898</v>
      </c>
    </row>
    <row r="225" spans="1:8" ht="45" customHeight="1">
      <c r="A225" s="11" t="s">
        <v>149</v>
      </c>
      <c r="B225" s="12" t="s">
        <v>36</v>
      </c>
      <c r="C225" s="12" t="s">
        <v>12</v>
      </c>
      <c r="D225" s="12" t="s">
        <v>48</v>
      </c>
      <c r="E225" s="12" t="s">
        <v>82</v>
      </c>
      <c r="F225" s="27">
        <v>28.7</v>
      </c>
      <c r="G225" s="73" t="s">
        <v>294</v>
      </c>
      <c r="H225" s="27">
        <f t="shared" si="0"/>
        <v>94.07665505226481</v>
      </c>
    </row>
    <row r="226" spans="1:8" ht="49.5" customHeight="1">
      <c r="A226" s="16" t="s">
        <v>124</v>
      </c>
      <c r="B226" s="12" t="s">
        <v>36</v>
      </c>
      <c r="C226" s="12" t="s">
        <v>12</v>
      </c>
      <c r="D226" s="12" t="s">
        <v>48</v>
      </c>
      <c r="E226" s="12" t="s">
        <v>99</v>
      </c>
      <c r="F226" s="27">
        <v>68.7</v>
      </c>
      <c r="G226" s="73" t="s">
        <v>295</v>
      </c>
      <c r="H226" s="27">
        <f t="shared" si="0"/>
        <v>100</v>
      </c>
    </row>
    <row r="227" spans="1:8" ht="23.25" customHeight="1">
      <c r="A227" s="16" t="s">
        <v>32</v>
      </c>
      <c r="B227" s="40" t="s">
        <v>19</v>
      </c>
      <c r="C227" s="40" t="s">
        <v>13</v>
      </c>
      <c r="D227" s="40" t="s">
        <v>24</v>
      </c>
      <c r="E227" s="41" t="s">
        <v>4</v>
      </c>
      <c r="F227" s="28">
        <f>F229+F233+F249</f>
        <v>21468.53</v>
      </c>
      <c r="G227" s="28">
        <f>G229+G233+G249</f>
        <v>21413.9</v>
      </c>
      <c r="H227" s="27">
        <f t="shared" si="0"/>
        <v>99.74553451028088</v>
      </c>
    </row>
    <row r="228" spans="1:8" ht="22.5" customHeight="1">
      <c r="A228" s="16" t="s">
        <v>181</v>
      </c>
      <c r="B228" s="40" t="s">
        <v>19</v>
      </c>
      <c r="C228" s="40" t="s">
        <v>5</v>
      </c>
      <c r="D228" s="40" t="s">
        <v>24</v>
      </c>
      <c r="E228" s="41" t="s">
        <v>4</v>
      </c>
      <c r="F228" s="27">
        <f aca="true" t="shared" si="1" ref="F228:G231">F229</f>
        <v>943.3</v>
      </c>
      <c r="G228" s="27" t="str">
        <f t="shared" si="1"/>
        <v>943,3</v>
      </c>
      <c r="H228" s="27">
        <f aca="true" t="shared" si="2" ref="H228:H272">G228/F228*100</f>
        <v>100</v>
      </c>
    </row>
    <row r="229" spans="1:8" ht="24" customHeight="1">
      <c r="A229" s="23" t="s">
        <v>182</v>
      </c>
      <c r="B229" s="40" t="s">
        <v>19</v>
      </c>
      <c r="C229" s="40" t="s">
        <v>5</v>
      </c>
      <c r="D229" s="40" t="s">
        <v>24</v>
      </c>
      <c r="E229" s="39" t="s">
        <v>4</v>
      </c>
      <c r="F229" s="27">
        <f t="shared" si="1"/>
        <v>943.3</v>
      </c>
      <c r="G229" s="27" t="str">
        <f t="shared" si="1"/>
        <v>943,3</v>
      </c>
      <c r="H229" s="27">
        <f t="shared" si="2"/>
        <v>100</v>
      </c>
    </row>
    <row r="230" spans="1:8" ht="33" customHeight="1">
      <c r="A230" s="13" t="s">
        <v>54</v>
      </c>
      <c r="B230" s="40" t="s">
        <v>19</v>
      </c>
      <c r="C230" s="40" t="s">
        <v>5</v>
      </c>
      <c r="D230" s="40" t="s">
        <v>55</v>
      </c>
      <c r="E230" s="39" t="s">
        <v>4</v>
      </c>
      <c r="F230" s="27">
        <f t="shared" si="1"/>
        <v>943.3</v>
      </c>
      <c r="G230" s="27" t="str">
        <f t="shared" si="1"/>
        <v>943,3</v>
      </c>
      <c r="H230" s="27">
        <f t="shared" si="2"/>
        <v>100</v>
      </c>
    </row>
    <row r="231" spans="1:8" ht="31.5" customHeight="1">
      <c r="A231" s="13" t="s">
        <v>56</v>
      </c>
      <c r="B231" s="40" t="s">
        <v>19</v>
      </c>
      <c r="C231" s="40" t="s">
        <v>5</v>
      </c>
      <c r="D231" s="40" t="s">
        <v>57</v>
      </c>
      <c r="E231" s="39" t="s">
        <v>4</v>
      </c>
      <c r="F231" s="27">
        <f t="shared" si="1"/>
        <v>943.3</v>
      </c>
      <c r="G231" s="27" t="str">
        <f t="shared" si="1"/>
        <v>943,3</v>
      </c>
      <c r="H231" s="27">
        <f t="shared" si="2"/>
        <v>100</v>
      </c>
    </row>
    <row r="232" spans="1:8" ht="46.5" customHeight="1">
      <c r="A232" s="16" t="s">
        <v>124</v>
      </c>
      <c r="B232" s="40" t="s">
        <v>19</v>
      </c>
      <c r="C232" s="40" t="s">
        <v>5</v>
      </c>
      <c r="D232" s="40" t="s">
        <v>57</v>
      </c>
      <c r="E232" s="39" t="s">
        <v>99</v>
      </c>
      <c r="F232" s="27">
        <v>943.3</v>
      </c>
      <c r="G232" s="67" t="s">
        <v>262</v>
      </c>
      <c r="H232" s="27">
        <f t="shared" si="2"/>
        <v>100</v>
      </c>
    </row>
    <row r="233" spans="1:8" ht="23.25" customHeight="1">
      <c r="A233" s="16" t="s">
        <v>33</v>
      </c>
      <c r="B233" s="40" t="s">
        <v>19</v>
      </c>
      <c r="C233" s="40" t="s">
        <v>20</v>
      </c>
      <c r="D233" s="40" t="s">
        <v>24</v>
      </c>
      <c r="E233" s="39" t="s">
        <v>4</v>
      </c>
      <c r="F233" s="27">
        <f>F235+F236+F240+F243</f>
        <v>4082.4</v>
      </c>
      <c r="G233" s="27">
        <f>G235+G236+G240+G243</f>
        <v>4070.6</v>
      </c>
      <c r="H233" s="27">
        <f t="shared" si="2"/>
        <v>99.71095434058397</v>
      </c>
    </row>
    <row r="234" spans="1:8" ht="105" customHeight="1">
      <c r="A234" s="11" t="s">
        <v>139</v>
      </c>
      <c r="B234" s="18" t="s">
        <v>19</v>
      </c>
      <c r="C234" s="18" t="s">
        <v>20</v>
      </c>
      <c r="D234" s="18" t="s">
        <v>168</v>
      </c>
      <c r="E234" s="38" t="s">
        <v>4</v>
      </c>
      <c r="F234" s="27">
        <f>F235</f>
        <v>40.7</v>
      </c>
      <c r="G234" s="27" t="str">
        <f>G235</f>
        <v>29,9</v>
      </c>
      <c r="H234" s="27">
        <f t="shared" si="2"/>
        <v>73.46437346437345</v>
      </c>
    </row>
    <row r="235" spans="1:8" ht="48" customHeight="1">
      <c r="A235" s="16" t="s">
        <v>124</v>
      </c>
      <c r="B235" s="18" t="s">
        <v>19</v>
      </c>
      <c r="C235" s="18" t="s">
        <v>20</v>
      </c>
      <c r="D235" s="18" t="s">
        <v>168</v>
      </c>
      <c r="E235" s="38" t="s">
        <v>99</v>
      </c>
      <c r="F235" s="27">
        <v>40.7</v>
      </c>
      <c r="G235" s="66" t="s">
        <v>263</v>
      </c>
      <c r="H235" s="27">
        <f t="shared" si="2"/>
        <v>73.46437346437345</v>
      </c>
    </row>
    <row r="236" spans="1:8" ht="25.5" customHeight="1">
      <c r="A236" s="13" t="s">
        <v>61</v>
      </c>
      <c r="B236" s="40" t="s">
        <v>19</v>
      </c>
      <c r="C236" s="40" t="s">
        <v>20</v>
      </c>
      <c r="D236" s="40" t="s">
        <v>96</v>
      </c>
      <c r="E236" s="39" t="s">
        <v>4</v>
      </c>
      <c r="F236" s="27">
        <f>F237</f>
        <v>70</v>
      </c>
      <c r="G236" s="27">
        <f>G237</f>
        <v>69</v>
      </c>
      <c r="H236" s="27">
        <f t="shared" si="2"/>
        <v>98.57142857142858</v>
      </c>
    </row>
    <row r="237" spans="1:8" ht="29.25" customHeight="1">
      <c r="A237" s="13" t="s">
        <v>21</v>
      </c>
      <c r="B237" s="40" t="s">
        <v>19</v>
      </c>
      <c r="C237" s="40" t="s">
        <v>20</v>
      </c>
      <c r="D237" s="40" t="s">
        <v>104</v>
      </c>
      <c r="E237" s="39" t="s">
        <v>4</v>
      </c>
      <c r="F237" s="27">
        <f>F238+F239</f>
        <v>70</v>
      </c>
      <c r="G237" s="27">
        <f>G238+G239</f>
        <v>69</v>
      </c>
      <c r="H237" s="27">
        <f t="shared" si="2"/>
        <v>98.57142857142858</v>
      </c>
    </row>
    <row r="238" spans="1:8" ht="45.75" customHeight="1">
      <c r="A238" s="9" t="s">
        <v>149</v>
      </c>
      <c r="B238" s="40" t="s">
        <v>19</v>
      </c>
      <c r="C238" s="40" t="s">
        <v>20</v>
      </c>
      <c r="D238" s="40" t="s">
        <v>104</v>
      </c>
      <c r="E238" s="38" t="s">
        <v>82</v>
      </c>
      <c r="F238" s="27">
        <v>23.4</v>
      </c>
      <c r="G238" s="66" t="s">
        <v>264</v>
      </c>
      <c r="H238" s="27">
        <f t="shared" si="2"/>
        <v>100</v>
      </c>
    </row>
    <row r="239" spans="1:8" ht="42.75" customHeight="1">
      <c r="A239" s="13" t="s">
        <v>125</v>
      </c>
      <c r="B239" s="40" t="s">
        <v>19</v>
      </c>
      <c r="C239" s="40" t="s">
        <v>20</v>
      </c>
      <c r="D239" s="40" t="s">
        <v>104</v>
      </c>
      <c r="E239" s="38" t="s">
        <v>126</v>
      </c>
      <c r="F239" s="27">
        <v>46.6</v>
      </c>
      <c r="G239" s="66" t="s">
        <v>265</v>
      </c>
      <c r="H239" s="27">
        <f t="shared" si="2"/>
        <v>97.85407725321889</v>
      </c>
    </row>
    <row r="240" spans="1:8" ht="26.25" customHeight="1">
      <c r="A240" s="24" t="s">
        <v>33</v>
      </c>
      <c r="B240" s="20" t="s">
        <v>19</v>
      </c>
      <c r="C240" s="20" t="s">
        <v>20</v>
      </c>
      <c r="D240" s="45" t="s">
        <v>170</v>
      </c>
      <c r="E240" s="20" t="s">
        <v>4</v>
      </c>
      <c r="F240" s="27">
        <f>F241+F242</f>
        <v>347.7</v>
      </c>
      <c r="G240" s="27">
        <f>G241+G242</f>
        <v>347.7</v>
      </c>
      <c r="H240" s="27">
        <f t="shared" si="2"/>
        <v>100</v>
      </c>
    </row>
    <row r="241" spans="1:8" ht="42.75" customHeight="1">
      <c r="A241" s="16" t="s">
        <v>134</v>
      </c>
      <c r="B241" s="20" t="s">
        <v>19</v>
      </c>
      <c r="C241" s="20" t="s">
        <v>20</v>
      </c>
      <c r="D241" s="20" t="s">
        <v>223</v>
      </c>
      <c r="E241" s="20" t="s">
        <v>133</v>
      </c>
      <c r="F241" s="27">
        <v>211.6</v>
      </c>
      <c r="G241" s="69" t="s">
        <v>337</v>
      </c>
      <c r="H241" s="27">
        <f t="shared" si="2"/>
        <v>100</v>
      </c>
    </row>
    <row r="242" spans="1:8" ht="29.25" customHeight="1">
      <c r="A242" s="9" t="s">
        <v>114</v>
      </c>
      <c r="B242" s="20" t="s">
        <v>19</v>
      </c>
      <c r="C242" s="20" t="s">
        <v>20</v>
      </c>
      <c r="D242" s="20" t="s">
        <v>223</v>
      </c>
      <c r="E242" s="20" t="s">
        <v>115</v>
      </c>
      <c r="F242" s="27">
        <v>136.1</v>
      </c>
      <c r="G242" s="69" t="s">
        <v>338</v>
      </c>
      <c r="H242" s="27">
        <f t="shared" si="2"/>
        <v>100</v>
      </c>
    </row>
    <row r="243" spans="1:8" ht="89.25" customHeight="1">
      <c r="A243" s="33" t="s">
        <v>164</v>
      </c>
      <c r="B243" s="40" t="s">
        <v>19</v>
      </c>
      <c r="C243" s="40" t="s">
        <v>20</v>
      </c>
      <c r="D243" s="40" t="s">
        <v>165</v>
      </c>
      <c r="E243" s="39" t="s">
        <v>4</v>
      </c>
      <c r="F243" s="27">
        <f>F244</f>
        <v>3624</v>
      </c>
      <c r="G243" s="27">
        <f>G244</f>
        <v>3624</v>
      </c>
      <c r="H243" s="27">
        <f t="shared" si="2"/>
        <v>100</v>
      </c>
    </row>
    <row r="244" spans="1:8" ht="120.75" customHeight="1">
      <c r="A244" s="33" t="s">
        <v>162</v>
      </c>
      <c r="B244" s="40" t="s">
        <v>19</v>
      </c>
      <c r="C244" s="40" t="s">
        <v>20</v>
      </c>
      <c r="D244" s="40" t="s">
        <v>163</v>
      </c>
      <c r="E244" s="39" t="s">
        <v>4</v>
      </c>
      <c r="F244" s="27">
        <f>F245+F247+F248</f>
        <v>3624</v>
      </c>
      <c r="G244" s="27">
        <f>G246+G245</f>
        <v>3624</v>
      </c>
      <c r="H244" s="27">
        <f t="shared" si="2"/>
        <v>100</v>
      </c>
    </row>
    <row r="245" spans="1:8" ht="96.75" customHeight="1">
      <c r="A245" s="16" t="s">
        <v>138</v>
      </c>
      <c r="B245" s="40" t="s">
        <v>19</v>
      </c>
      <c r="C245" s="40" t="s">
        <v>20</v>
      </c>
      <c r="D245" s="40" t="s">
        <v>219</v>
      </c>
      <c r="E245" s="41" t="s">
        <v>99</v>
      </c>
      <c r="F245" s="27">
        <v>1932.8</v>
      </c>
      <c r="G245" s="68" t="s">
        <v>266</v>
      </c>
      <c r="H245" s="27">
        <f t="shared" si="2"/>
        <v>100</v>
      </c>
    </row>
    <row r="246" spans="1:8" ht="78.75" customHeight="1">
      <c r="A246" s="13" t="s">
        <v>224</v>
      </c>
      <c r="B246" s="19" t="s">
        <v>19</v>
      </c>
      <c r="C246" s="19" t="s">
        <v>20</v>
      </c>
      <c r="D246" s="19" t="s">
        <v>161</v>
      </c>
      <c r="E246" s="7" t="s">
        <v>4</v>
      </c>
      <c r="F246" s="27">
        <f>F247+F248</f>
        <v>1691.2</v>
      </c>
      <c r="G246" s="27">
        <f>G247+G248</f>
        <v>1691.2</v>
      </c>
      <c r="H246" s="27">
        <f t="shared" si="2"/>
        <v>100</v>
      </c>
    </row>
    <row r="247" spans="1:8" ht="48" customHeight="1">
      <c r="A247" s="16" t="s">
        <v>124</v>
      </c>
      <c r="B247" s="19" t="s">
        <v>19</v>
      </c>
      <c r="C247" s="19" t="s">
        <v>20</v>
      </c>
      <c r="D247" s="19" t="s">
        <v>161</v>
      </c>
      <c r="E247" s="38" t="s">
        <v>99</v>
      </c>
      <c r="F247" s="27">
        <v>1674.5</v>
      </c>
      <c r="G247" s="66" t="s">
        <v>267</v>
      </c>
      <c r="H247" s="27">
        <f t="shared" si="2"/>
        <v>100</v>
      </c>
    </row>
    <row r="248" spans="1:8" ht="62.25" customHeight="1">
      <c r="A248" s="16" t="s">
        <v>180</v>
      </c>
      <c r="B248" s="19" t="s">
        <v>19</v>
      </c>
      <c r="C248" s="19" t="s">
        <v>20</v>
      </c>
      <c r="D248" s="19" t="s">
        <v>183</v>
      </c>
      <c r="E248" s="38" t="s">
        <v>99</v>
      </c>
      <c r="F248" s="27">
        <v>16.7</v>
      </c>
      <c r="G248" s="66" t="s">
        <v>268</v>
      </c>
      <c r="H248" s="27">
        <f t="shared" si="2"/>
        <v>100</v>
      </c>
    </row>
    <row r="249" spans="1:8" ht="27.75" customHeight="1">
      <c r="A249" s="14" t="s">
        <v>97</v>
      </c>
      <c r="B249" s="18" t="s">
        <v>19</v>
      </c>
      <c r="C249" s="18" t="s">
        <v>12</v>
      </c>
      <c r="D249" s="18" t="s">
        <v>24</v>
      </c>
      <c r="E249" s="18" t="s">
        <v>4</v>
      </c>
      <c r="F249" s="27">
        <f>F250</f>
        <v>16442.829999999998</v>
      </c>
      <c r="G249" s="27">
        <f>G250</f>
        <v>16400</v>
      </c>
      <c r="H249" s="27">
        <f t="shared" si="2"/>
        <v>99.73952172466663</v>
      </c>
    </row>
    <row r="250" spans="1:8" ht="126" customHeight="1">
      <c r="A250" s="15" t="s">
        <v>92</v>
      </c>
      <c r="B250" s="18" t="s">
        <v>19</v>
      </c>
      <c r="C250" s="18" t="s">
        <v>12</v>
      </c>
      <c r="D250" s="18" t="s">
        <v>170</v>
      </c>
      <c r="E250" s="18" t="s">
        <v>4</v>
      </c>
      <c r="F250" s="27">
        <f>F259+F251+F253+F256</f>
        <v>16442.829999999998</v>
      </c>
      <c r="G250" s="27">
        <f>G259+G251+G253+G256</f>
        <v>16400</v>
      </c>
      <c r="H250" s="27">
        <f t="shared" si="2"/>
        <v>99.73952172466663</v>
      </c>
    </row>
    <row r="251" spans="1:8" ht="199.5" customHeight="1">
      <c r="A251" s="5" t="s">
        <v>147</v>
      </c>
      <c r="B251" s="7" t="s">
        <v>19</v>
      </c>
      <c r="C251" s="7" t="s">
        <v>12</v>
      </c>
      <c r="D251" s="45" t="s">
        <v>195</v>
      </c>
      <c r="E251" s="7" t="s">
        <v>4</v>
      </c>
      <c r="F251" s="27">
        <f>F252</f>
        <v>305.13</v>
      </c>
      <c r="G251" s="27" t="str">
        <f>G252</f>
        <v>301,7</v>
      </c>
      <c r="H251" s="27">
        <f t="shared" si="2"/>
        <v>98.87588896535902</v>
      </c>
    </row>
    <row r="252" spans="1:8" ht="48" customHeight="1">
      <c r="A252" s="11" t="s">
        <v>109</v>
      </c>
      <c r="B252" s="7" t="s">
        <v>19</v>
      </c>
      <c r="C252" s="7" t="s">
        <v>12</v>
      </c>
      <c r="D252" s="45" t="s">
        <v>195</v>
      </c>
      <c r="E252" s="7" t="s">
        <v>99</v>
      </c>
      <c r="F252" s="27">
        <v>305.13</v>
      </c>
      <c r="G252" s="65" t="s">
        <v>339</v>
      </c>
      <c r="H252" s="27">
        <f t="shared" si="2"/>
        <v>98.87588896535902</v>
      </c>
    </row>
    <row r="253" spans="1:8" ht="117" customHeight="1">
      <c r="A253" s="34" t="s">
        <v>178</v>
      </c>
      <c r="B253" s="7" t="s">
        <v>19</v>
      </c>
      <c r="C253" s="7" t="s">
        <v>12</v>
      </c>
      <c r="D253" s="45" t="s">
        <v>196</v>
      </c>
      <c r="E253" s="7" t="s">
        <v>4</v>
      </c>
      <c r="F253" s="27">
        <f>F254+F255</f>
        <v>14599.599999999999</v>
      </c>
      <c r="G253" s="27">
        <f>G254+G255</f>
        <v>14585.3</v>
      </c>
      <c r="H253" s="27">
        <f t="shared" si="2"/>
        <v>99.90205211101674</v>
      </c>
    </row>
    <row r="254" spans="1:8" ht="49.5" customHeight="1">
      <c r="A254" s="16" t="s">
        <v>213</v>
      </c>
      <c r="B254" s="7" t="s">
        <v>19</v>
      </c>
      <c r="C254" s="7" t="s">
        <v>12</v>
      </c>
      <c r="D254" s="45" t="s">
        <v>196</v>
      </c>
      <c r="E254" s="7" t="s">
        <v>99</v>
      </c>
      <c r="F254" s="27">
        <v>6531.9</v>
      </c>
      <c r="G254" s="65" t="s">
        <v>340</v>
      </c>
      <c r="H254" s="27">
        <f t="shared" si="2"/>
        <v>100</v>
      </c>
    </row>
    <row r="255" spans="1:8" ht="25.5" customHeight="1">
      <c r="A255" s="16" t="s">
        <v>89</v>
      </c>
      <c r="B255" s="7" t="s">
        <v>19</v>
      </c>
      <c r="C255" s="7" t="s">
        <v>12</v>
      </c>
      <c r="D255" s="45" t="s">
        <v>196</v>
      </c>
      <c r="E255" s="7" t="s">
        <v>88</v>
      </c>
      <c r="F255" s="27">
        <v>8067.7</v>
      </c>
      <c r="G255" s="65" t="s">
        <v>341</v>
      </c>
      <c r="H255" s="27">
        <f t="shared" si="2"/>
        <v>99.82274997830856</v>
      </c>
    </row>
    <row r="256" spans="1:8" ht="64.5" customHeight="1">
      <c r="A256" s="2" t="s">
        <v>148</v>
      </c>
      <c r="B256" s="12" t="s">
        <v>19</v>
      </c>
      <c r="C256" s="18" t="s">
        <v>12</v>
      </c>
      <c r="D256" s="45" t="s">
        <v>197</v>
      </c>
      <c r="E256" s="12" t="s">
        <v>4</v>
      </c>
      <c r="F256" s="27">
        <f>F257+F258</f>
        <v>559.2</v>
      </c>
      <c r="G256" s="27">
        <f>G257+G258</f>
        <v>559.2</v>
      </c>
      <c r="H256" s="27">
        <f t="shared" si="2"/>
        <v>100</v>
      </c>
    </row>
    <row r="257" spans="1:8" ht="48.75" customHeight="1">
      <c r="A257" s="15" t="s">
        <v>123</v>
      </c>
      <c r="B257" s="12" t="s">
        <v>19</v>
      </c>
      <c r="C257" s="18" t="s">
        <v>12</v>
      </c>
      <c r="D257" s="45" t="s">
        <v>197</v>
      </c>
      <c r="E257" s="12" t="s">
        <v>85</v>
      </c>
      <c r="F257" s="27">
        <v>509.2</v>
      </c>
      <c r="G257" s="73" t="s">
        <v>342</v>
      </c>
      <c r="H257" s="27">
        <f t="shared" si="2"/>
        <v>100</v>
      </c>
    </row>
    <row r="258" spans="1:8" ht="62.25" customHeight="1">
      <c r="A258" s="9" t="s">
        <v>149</v>
      </c>
      <c r="B258" s="12" t="s">
        <v>19</v>
      </c>
      <c r="C258" s="18" t="s">
        <v>12</v>
      </c>
      <c r="D258" s="45" t="s">
        <v>197</v>
      </c>
      <c r="E258" s="12" t="s">
        <v>82</v>
      </c>
      <c r="F258" s="27">
        <v>50</v>
      </c>
      <c r="G258" s="73" t="s">
        <v>343</v>
      </c>
      <c r="H258" s="27">
        <f t="shared" si="2"/>
        <v>100</v>
      </c>
    </row>
    <row r="259" spans="1:8" ht="136.5" customHeight="1">
      <c r="A259" s="13" t="s">
        <v>167</v>
      </c>
      <c r="B259" s="7" t="s">
        <v>19</v>
      </c>
      <c r="C259" s="7" t="s">
        <v>12</v>
      </c>
      <c r="D259" s="17" t="s">
        <v>166</v>
      </c>
      <c r="E259" s="7" t="s">
        <v>4</v>
      </c>
      <c r="F259" s="27">
        <f>F260</f>
        <v>978.9</v>
      </c>
      <c r="G259" s="65" t="s">
        <v>344</v>
      </c>
      <c r="H259" s="27">
        <f t="shared" si="2"/>
        <v>97.43589743589743</v>
      </c>
    </row>
    <row r="260" spans="1:8" ht="62.25" customHeight="1">
      <c r="A260" s="16" t="s">
        <v>124</v>
      </c>
      <c r="B260" s="18" t="s">
        <v>19</v>
      </c>
      <c r="C260" s="18" t="s">
        <v>12</v>
      </c>
      <c r="D260" s="17" t="s">
        <v>166</v>
      </c>
      <c r="E260" s="7" t="s">
        <v>99</v>
      </c>
      <c r="F260" s="27">
        <v>978.9</v>
      </c>
      <c r="G260" s="65" t="s">
        <v>344</v>
      </c>
      <c r="H260" s="27">
        <f t="shared" si="2"/>
        <v>97.43589743589743</v>
      </c>
    </row>
    <row r="261" spans="1:8" ht="24" customHeight="1">
      <c r="A261" s="14" t="s">
        <v>76</v>
      </c>
      <c r="B261" s="40" t="s">
        <v>39</v>
      </c>
      <c r="C261" s="40" t="s">
        <v>13</v>
      </c>
      <c r="D261" s="40" t="s">
        <v>24</v>
      </c>
      <c r="E261" s="39" t="s">
        <v>4</v>
      </c>
      <c r="F261" s="27">
        <f aca="true" t="shared" si="3" ref="F261:G263">F262</f>
        <v>140</v>
      </c>
      <c r="G261" s="27" t="str">
        <f t="shared" si="3"/>
        <v>140,0</v>
      </c>
      <c r="H261" s="27">
        <f t="shared" si="2"/>
        <v>100</v>
      </c>
    </row>
    <row r="262" spans="1:8" ht="21" customHeight="1">
      <c r="A262" s="13" t="s">
        <v>67</v>
      </c>
      <c r="B262" s="40" t="s">
        <v>39</v>
      </c>
      <c r="C262" s="7" t="s">
        <v>7</v>
      </c>
      <c r="D262" s="7" t="s">
        <v>24</v>
      </c>
      <c r="E262" s="38" t="s">
        <v>4</v>
      </c>
      <c r="F262" s="27">
        <f t="shared" si="3"/>
        <v>140</v>
      </c>
      <c r="G262" s="27" t="str">
        <f t="shared" si="3"/>
        <v>140,0</v>
      </c>
      <c r="H262" s="27">
        <f t="shared" si="2"/>
        <v>100</v>
      </c>
    </row>
    <row r="263" spans="1:8" ht="46.5" customHeight="1">
      <c r="A263" s="13" t="s">
        <v>68</v>
      </c>
      <c r="B263" s="40" t="s">
        <v>39</v>
      </c>
      <c r="C263" s="7" t="s">
        <v>7</v>
      </c>
      <c r="D263" s="7" t="s">
        <v>105</v>
      </c>
      <c r="E263" s="38" t="s">
        <v>4</v>
      </c>
      <c r="F263" s="27">
        <f t="shared" si="3"/>
        <v>140</v>
      </c>
      <c r="G263" s="27" t="str">
        <f t="shared" si="3"/>
        <v>140,0</v>
      </c>
      <c r="H263" s="27">
        <f t="shared" si="2"/>
        <v>100</v>
      </c>
    </row>
    <row r="264" spans="1:8" ht="48" customHeight="1">
      <c r="A264" s="11" t="s">
        <v>149</v>
      </c>
      <c r="B264" s="40" t="s">
        <v>39</v>
      </c>
      <c r="C264" s="7" t="s">
        <v>7</v>
      </c>
      <c r="D264" s="7" t="s">
        <v>105</v>
      </c>
      <c r="E264" s="38" t="s">
        <v>82</v>
      </c>
      <c r="F264" s="27">
        <f>100+40</f>
        <v>140</v>
      </c>
      <c r="G264" s="66" t="s">
        <v>269</v>
      </c>
      <c r="H264" s="27">
        <f t="shared" si="2"/>
        <v>100</v>
      </c>
    </row>
    <row r="265" spans="1:8" ht="63.75" customHeight="1">
      <c r="A265" s="5" t="s">
        <v>110</v>
      </c>
      <c r="B265" s="7" t="s">
        <v>46</v>
      </c>
      <c r="C265" s="7" t="s">
        <v>13</v>
      </c>
      <c r="D265" s="7" t="s">
        <v>24</v>
      </c>
      <c r="E265" s="7" t="s">
        <v>4</v>
      </c>
      <c r="F265" s="28">
        <f>F266+F270+F272</f>
        <v>12278.747</v>
      </c>
      <c r="G265" s="28">
        <f>G266+G270+G272</f>
        <v>12278.75</v>
      </c>
      <c r="H265" s="27">
        <f t="shared" si="2"/>
        <v>100.0000244324604</v>
      </c>
    </row>
    <row r="266" spans="1:8" ht="50.25" customHeight="1">
      <c r="A266" s="4" t="s">
        <v>79</v>
      </c>
      <c r="B266" s="40" t="s">
        <v>46</v>
      </c>
      <c r="C266" s="40" t="s">
        <v>5</v>
      </c>
      <c r="D266" s="40" t="s">
        <v>24</v>
      </c>
      <c r="E266" s="42" t="s">
        <v>4</v>
      </c>
      <c r="F266" s="30">
        <f aca="true" t="shared" si="4" ref="F266:G268">F267</f>
        <v>10722.31</v>
      </c>
      <c r="G266" s="30" t="str">
        <f t="shared" si="4"/>
        <v>10722,31</v>
      </c>
      <c r="H266" s="27">
        <f t="shared" si="2"/>
        <v>100</v>
      </c>
    </row>
    <row r="267" spans="1:8" ht="32.25" customHeight="1">
      <c r="A267" s="13" t="s">
        <v>62</v>
      </c>
      <c r="B267" s="40" t="s">
        <v>46</v>
      </c>
      <c r="C267" s="40" t="s">
        <v>5</v>
      </c>
      <c r="D267" s="40" t="s">
        <v>106</v>
      </c>
      <c r="E267" s="42" t="s">
        <v>4</v>
      </c>
      <c r="F267" s="30">
        <f t="shared" si="4"/>
        <v>10722.31</v>
      </c>
      <c r="G267" s="30" t="str">
        <f t="shared" si="4"/>
        <v>10722,31</v>
      </c>
      <c r="H267" s="27">
        <f t="shared" si="2"/>
        <v>100</v>
      </c>
    </row>
    <row r="268" spans="1:8" ht="45.75" customHeight="1">
      <c r="A268" s="13" t="s">
        <v>63</v>
      </c>
      <c r="B268" s="40" t="s">
        <v>46</v>
      </c>
      <c r="C268" s="40" t="s">
        <v>5</v>
      </c>
      <c r="D268" s="43" t="s">
        <v>107</v>
      </c>
      <c r="E268" s="44" t="s">
        <v>4</v>
      </c>
      <c r="F268" s="30">
        <f t="shared" si="4"/>
        <v>10722.31</v>
      </c>
      <c r="G268" s="30" t="str">
        <f t="shared" si="4"/>
        <v>10722,31</v>
      </c>
      <c r="H268" s="27">
        <f t="shared" si="2"/>
        <v>100</v>
      </c>
    </row>
    <row r="269" spans="1:8" ht="34.5" customHeight="1">
      <c r="A269" s="4" t="s">
        <v>128</v>
      </c>
      <c r="B269" s="40" t="s">
        <v>46</v>
      </c>
      <c r="C269" s="40" t="s">
        <v>5</v>
      </c>
      <c r="D269" s="43" t="s">
        <v>107</v>
      </c>
      <c r="E269" s="42" t="s">
        <v>91</v>
      </c>
      <c r="F269" s="30">
        <v>10722.31</v>
      </c>
      <c r="G269" s="70" t="s">
        <v>152</v>
      </c>
      <c r="H269" s="27">
        <f t="shared" si="2"/>
        <v>100</v>
      </c>
    </row>
    <row r="270" spans="1:8" ht="79.5" customHeight="1">
      <c r="A270" s="53" t="s">
        <v>221</v>
      </c>
      <c r="B270" s="40" t="s">
        <v>46</v>
      </c>
      <c r="C270" s="40" t="s">
        <v>20</v>
      </c>
      <c r="D270" s="40" t="s">
        <v>220</v>
      </c>
      <c r="E270" s="54" t="s">
        <v>189</v>
      </c>
      <c r="F270" s="30">
        <v>37</v>
      </c>
      <c r="G270" s="71" t="s">
        <v>277</v>
      </c>
      <c r="H270" s="27">
        <f t="shared" si="2"/>
        <v>100</v>
      </c>
    </row>
    <row r="271" spans="1:8" ht="204.75" customHeight="1">
      <c r="A271" s="55" t="s">
        <v>217</v>
      </c>
      <c r="B271" s="40" t="s">
        <v>46</v>
      </c>
      <c r="C271" s="40" t="s">
        <v>20</v>
      </c>
      <c r="D271" s="40" t="s">
        <v>207</v>
      </c>
      <c r="E271" s="54" t="s">
        <v>4</v>
      </c>
      <c r="F271" s="30">
        <f>F272</f>
        <v>1519.437</v>
      </c>
      <c r="G271" s="30" t="str">
        <f>G272</f>
        <v>1519,44</v>
      </c>
      <c r="H271" s="27">
        <f t="shared" si="2"/>
        <v>100.00019744155237</v>
      </c>
    </row>
    <row r="272" spans="1:8" ht="36" customHeight="1">
      <c r="A272" s="23" t="s">
        <v>190</v>
      </c>
      <c r="B272" s="40" t="s">
        <v>46</v>
      </c>
      <c r="C272" s="40" t="s">
        <v>20</v>
      </c>
      <c r="D272" s="40" t="s">
        <v>207</v>
      </c>
      <c r="E272" s="54" t="s">
        <v>189</v>
      </c>
      <c r="F272" s="30">
        <v>1519.437</v>
      </c>
      <c r="G272" s="71" t="s">
        <v>278</v>
      </c>
      <c r="H272" s="27">
        <f t="shared" si="2"/>
        <v>100.00019744155237</v>
      </c>
    </row>
    <row r="273" spans="1:8" ht="39.75" customHeight="1">
      <c r="A273" s="47" t="s">
        <v>41</v>
      </c>
      <c r="B273" s="48"/>
      <c r="C273" s="48"/>
      <c r="D273" s="48"/>
      <c r="E273" s="48"/>
      <c r="F273" s="75">
        <f>F15+F64+F81+F91+F187+F227+F261+F265</f>
        <v>208807.26684</v>
      </c>
      <c r="G273" s="75">
        <f>G15+G64+G81+G91+G187+G227+G261+G265</f>
        <v>208225.15</v>
      </c>
      <c r="H273" s="27">
        <f>G273/F273*100</f>
        <v>99.72121811237247</v>
      </c>
    </row>
    <row r="274" spans="1:8" ht="39.75" customHeight="1" hidden="1">
      <c r="A274" s="57"/>
      <c r="B274" s="58"/>
      <c r="C274" s="58"/>
      <c r="D274" s="58"/>
      <c r="E274" s="58"/>
      <c r="F274" s="58"/>
      <c r="G274" s="58"/>
      <c r="H274" s="59"/>
    </row>
    <row r="275" spans="4:10" ht="83.25" customHeight="1" hidden="1">
      <c r="D275" s="109"/>
      <c r="E275" s="109"/>
      <c r="F275" s="109"/>
      <c r="G275" s="109"/>
      <c r="H275" s="109"/>
      <c r="I275" s="109"/>
      <c r="J275" s="109"/>
    </row>
    <row r="276" spans="1:12" ht="39.75" customHeight="1" hidden="1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1:11" ht="16.5" customHeight="1" hidden="1">
      <c r="A277" s="102"/>
      <c r="B277" s="102"/>
      <c r="C277" s="102"/>
      <c r="D277" s="102"/>
      <c r="E277" s="102"/>
      <c r="F277" s="64"/>
      <c r="G277" s="64"/>
      <c r="I277" s="1"/>
      <c r="J277" s="22"/>
      <c r="K277" s="1"/>
    </row>
    <row r="278" spans="9:10" ht="12.75" customHeight="1" hidden="1">
      <c r="I278" s="1"/>
      <c r="J278" s="1"/>
    </row>
    <row r="279" spans="1:10" ht="3.75" customHeight="1" hidden="1">
      <c r="A279" s="60"/>
      <c r="B279" s="98"/>
      <c r="C279" s="98"/>
      <c r="D279" s="98"/>
      <c r="E279" s="98"/>
      <c r="F279" s="98"/>
      <c r="G279" s="98"/>
      <c r="H279" s="98"/>
      <c r="I279" s="98"/>
      <c r="J279" s="98"/>
    </row>
    <row r="280" spans="1:10" ht="20.25" customHeight="1" hidden="1">
      <c r="A280" s="61"/>
      <c r="B280" s="97"/>
      <c r="C280" s="97"/>
      <c r="D280" s="97"/>
      <c r="E280" s="97"/>
      <c r="F280" s="97"/>
      <c r="G280" s="97"/>
      <c r="H280" s="97"/>
      <c r="I280" s="97"/>
      <c r="J280" s="97"/>
    </row>
    <row r="281" spans="1:25" ht="25.5" customHeight="1" hidden="1">
      <c r="A281" s="62"/>
      <c r="B281" s="97"/>
      <c r="C281" s="97"/>
      <c r="D281" s="97"/>
      <c r="E281" s="97"/>
      <c r="F281" s="97"/>
      <c r="G281" s="97"/>
      <c r="H281" s="97"/>
      <c r="I281" s="97"/>
      <c r="J281" s="97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</row>
    <row r="282" spans="1:24" ht="29.25" customHeight="1" hidden="1">
      <c r="A282" s="63"/>
      <c r="B282" s="97"/>
      <c r="C282" s="97"/>
      <c r="D282" s="97"/>
      <c r="E282" s="97"/>
      <c r="F282" s="97"/>
      <c r="G282" s="97"/>
      <c r="H282" s="97"/>
      <c r="I282" s="97"/>
      <c r="J282" s="97"/>
      <c r="O282" s="102"/>
      <c r="P282" s="102"/>
      <c r="Q282" s="102"/>
      <c r="R282" s="102"/>
      <c r="S282" s="102"/>
      <c r="T282" s="102"/>
      <c r="U282" s="1"/>
      <c r="V282" s="1"/>
      <c r="W282" s="22"/>
      <c r="X282" s="1"/>
    </row>
    <row r="283" spans="1:23" ht="33.75" customHeight="1" hidden="1">
      <c r="A283" s="63"/>
      <c r="B283" s="97"/>
      <c r="C283" s="97"/>
      <c r="D283" s="97"/>
      <c r="E283" s="97"/>
      <c r="F283" s="97"/>
      <c r="G283" s="97"/>
      <c r="H283" s="97"/>
      <c r="I283" s="97"/>
      <c r="J283" s="97"/>
      <c r="P283" s="1"/>
      <c r="Q283" s="1"/>
      <c r="R283" s="1"/>
      <c r="S283" s="1"/>
      <c r="T283" s="1"/>
      <c r="U283" s="1"/>
      <c r="V283" s="1"/>
      <c r="W283" s="1"/>
    </row>
    <row r="284" spans="1:10" ht="23.25" customHeight="1" hidden="1">
      <c r="A284" s="63"/>
      <c r="B284" s="97"/>
      <c r="C284" s="97"/>
      <c r="D284" s="97"/>
      <c r="E284" s="97"/>
      <c r="F284" s="97"/>
      <c r="G284" s="97"/>
      <c r="H284" s="97"/>
      <c r="I284" s="97"/>
      <c r="J284" s="97"/>
    </row>
    <row r="285" spans="1:10" ht="24.75" customHeight="1" hidden="1">
      <c r="A285" s="63"/>
      <c r="B285" s="97"/>
      <c r="C285" s="97"/>
      <c r="D285" s="97"/>
      <c r="E285" s="97"/>
      <c r="F285" s="97"/>
      <c r="G285" s="97"/>
      <c r="H285" s="97"/>
      <c r="I285" s="97"/>
      <c r="J285" s="97"/>
    </row>
    <row r="286" spans="1:10" ht="35.25" customHeight="1" hidden="1">
      <c r="A286" s="63"/>
      <c r="B286" s="97"/>
      <c r="C286" s="97"/>
      <c r="D286" s="97"/>
      <c r="E286" s="97"/>
      <c r="F286" s="97"/>
      <c r="G286" s="97"/>
      <c r="H286" s="97"/>
      <c r="I286" s="97"/>
      <c r="J286" s="97"/>
    </row>
    <row r="287" spans="1:10" ht="15.75" hidden="1">
      <c r="A287" s="63"/>
      <c r="B287" s="99"/>
      <c r="C287" s="99"/>
      <c r="D287" s="99"/>
      <c r="E287" s="100"/>
      <c r="F287" s="100"/>
      <c r="G287" s="100"/>
      <c r="H287" s="100"/>
      <c r="I287" s="100"/>
      <c r="J287" s="100"/>
    </row>
  </sheetData>
  <sheetProtection/>
  <mergeCells count="38">
    <mergeCell ref="D12:D14"/>
    <mergeCell ref="A8:J11"/>
    <mergeCell ref="A276:L276"/>
    <mergeCell ref="A277:E277"/>
    <mergeCell ref="B1:J1"/>
    <mergeCell ref="A2:J2"/>
    <mergeCell ref="A3:J3"/>
    <mergeCell ref="B4:J7"/>
    <mergeCell ref="A12:A14"/>
    <mergeCell ref="B12:B14"/>
    <mergeCell ref="B281:D281"/>
    <mergeCell ref="E281:J281"/>
    <mergeCell ref="O281:Y281"/>
    <mergeCell ref="O282:T282"/>
    <mergeCell ref="E12:E14"/>
    <mergeCell ref="H12:H13"/>
    <mergeCell ref="I12:I13"/>
    <mergeCell ref="J12:J13"/>
    <mergeCell ref="C12:C14"/>
    <mergeCell ref="D275:J275"/>
    <mergeCell ref="B287:D287"/>
    <mergeCell ref="E287:J287"/>
    <mergeCell ref="B282:D282"/>
    <mergeCell ref="E282:J282"/>
    <mergeCell ref="B283:D283"/>
    <mergeCell ref="E283:J283"/>
    <mergeCell ref="B284:D284"/>
    <mergeCell ref="E284:J284"/>
    <mergeCell ref="F12:F13"/>
    <mergeCell ref="G12:G13"/>
    <mergeCell ref="B285:D285"/>
    <mergeCell ref="E285:J285"/>
    <mergeCell ref="B286:D286"/>
    <mergeCell ref="E286:J286"/>
    <mergeCell ref="B279:D279"/>
    <mergeCell ref="E279:J279"/>
    <mergeCell ref="B280:D280"/>
    <mergeCell ref="E280:J280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2016-03-23T09:56:26Z</cp:lastPrinted>
  <dcterms:created xsi:type="dcterms:W3CDTF">2005-02-21T06:34:52Z</dcterms:created>
  <dcterms:modified xsi:type="dcterms:W3CDTF">2016-03-23T09:56:34Z</dcterms:modified>
  <cp:category/>
  <cp:version/>
  <cp:contentType/>
  <cp:contentStatus/>
</cp:coreProperties>
</file>