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1"/>
  </bookViews>
  <sheets>
    <sheet name="Лист1" sheetId="1" r:id="rId1"/>
    <sheet name="Лист1 (2)" sheetId="2" r:id="rId2"/>
  </sheets>
  <definedNames/>
  <calcPr fullCalcOnLoad="1"/>
</workbook>
</file>

<file path=xl/sharedStrings.xml><?xml version="1.0" encoding="utf-8"?>
<sst xmlns="http://schemas.openxmlformats.org/spreadsheetml/2006/main" count="2555" uniqueCount="279">
  <si>
    <t>Наименование</t>
  </si>
  <si>
    <t>РЗ</t>
  </si>
  <si>
    <t>ПР</t>
  </si>
  <si>
    <t>ЦС</t>
  </si>
  <si>
    <t>ВР</t>
  </si>
  <si>
    <t>ИТОГО</t>
  </si>
  <si>
    <t>Администрация муниципального образования "Павловский район"</t>
  </si>
  <si>
    <t>00</t>
  </si>
  <si>
    <t>000 00 00</t>
  </si>
  <si>
    <t>000</t>
  </si>
  <si>
    <t>Общегосударственные вопросы</t>
  </si>
  <si>
    <t>01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</si>
  <si>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</si>
  <si>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</si>
  <si>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</si>
  <si>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 002 00 00</t>
  </si>
  <si>
    <t>Центральный аппарат</t>
  </si>
  <si>
    <t>002 04 00</t>
  </si>
  <si>
    <t xml:space="preserve">Фонд оплаты труда государственных (муниципальных) органов и  взносы по обязательному социальному страхованию </t>
  </si>
  <si>
    <t>121</t>
  </si>
  <si>
    <t>Прочая закупка товаров, работ и услуг для обеспечения государственных(муниципальных) нужд</t>
  </si>
  <si>
    <t>244</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</si>
  <si>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</si>
  <si>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04</t>
  </si>
  <si>
    <t>002 00 00</t>
  </si>
  <si>
    <t>Иные выплаты персоналу государственных(муниципальных) органов  , за исключением фонда оплаты труда</t>
  </si>
  <si>
    <t>122</t>
  </si>
  <si>
    <t>Уплата прочих налогов, сборов и иных обязательных платежей</t>
  </si>
  <si>
    <t>852</t>
  </si>
  <si>
    <t>Глава местной администрации (исполнительно-распорядительного органа муниципального образования)</t>
  </si>
  <si>
    <t>002 08 00</t>
  </si>
  <si>
    <t>Резервные фонды</t>
  </si>
  <si>
    <t>070 00 00</t>
  </si>
  <si>
    <t>Резервные фонды местных администраций</t>
  </si>
  <si>
    <t>070 05 00</t>
  </si>
  <si>
    <t>Резервные средства</t>
  </si>
  <si>
    <t>11</t>
  </si>
  <si>
    <t>870</t>
  </si>
  <si>
    <t>Другие общегосударственные вопросы</t>
  </si>
  <si>
    <t>13</t>
  </si>
  <si>
    <t>Учреждения по обеспечению хозяйственного обслуживания</t>
  </si>
  <si>
    <t>093 00 00</t>
  </si>
  <si>
    <t>Обеспечение деятельности подведомственных учреждений</t>
  </si>
  <si>
    <t>093 99 00</t>
  </si>
  <si>
    <t>Фонд оплаты труда казенных учреждений и  взносы по обязательному социальному страхованию</t>
  </si>
  <si>
    <t>111</t>
  </si>
  <si>
    <t>Осуществление переданных органам местного самоуправления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</si>
  <si>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296 00 00</t>
  </si>
  <si>
    <t>296 59 71</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</si>
  <si>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</si>
  <si>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 xml:space="preserve">Реализация функций на 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t>
  </si>
  <si>
    <t>503 71 01</t>
  </si>
  <si>
    <t>Государственная программа Ульяновской области «Развитие культуры и сохранение объектов культурного наследия в Ульяновской области» на 2014-2018 годы»</t>
  </si>
  <si>
    <t>870 00 00</t>
  </si>
  <si>
    <t>Подпрограмма «Обеспечение реализации государственной программы Ульяновской области «Развитие культуры и сохранение объектов культурного наследия в Ульяновской области» на 2014-2018 годы» государственной программы Ульяновской области «Развитие культуры и сохранение объектов культурного наследия в Ульяновской области» на 2014-2018 годы</t>
  </si>
  <si>
    <t>871 00 00</t>
  </si>
  <si>
    <t>Реализация функций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</si>
  <si>
    <t>871 44 05</t>
  </si>
  <si>
    <t xml:space="preserve">  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</si>
  <si>
    <t>503 71 02</t>
  </si>
  <si>
    <t>Меры, направленные на поддержку деятельности социально ориентиро-ванных некоммерческих организаций и участие в ней граждан и юридических лиц</t>
  </si>
  <si>
    <t>811 25 03</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</si>
  <si>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</si>
  <si>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</si>
  <si>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</si>
  <si>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Мероприятия по предупреждению и ликвидации последствий чрезвычайных ситуаций и стихийных бедствий</t>
  </si>
  <si>
    <t>218 00 00</t>
  </si>
  <si>
    <t>Предупреждение и ликвидация последствий чрезвычайных ситуаций и стихийных бедствий природного и техногенного характера</t>
  </si>
  <si>
    <t>218 01 00</t>
  </si>
  <si>
    <t>Национальная экономика</t>
  </si>
  <si>
    <t>Водные ресурсы</t>
  </si>
  <si>
    <t>06</t>
  </si>
  <si>
    <t>0000000</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</si>
  <si>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</si>
  <si>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2800300</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</si>
  <si>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</si>
  <si>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020</t>
  </si>
  <si>
    <t>Сельское хозяйство и рыболовство</t>
  </si>
  <si>
    <t>05</t>
  </si>
  <si>
    <t>Учреждения, осуществляющие деятельность в сфере сельского хозяйства</t>
  </si>
  <si>
    <t>099 00 00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</si>
  <si>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</si>
  <si>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</si>
  <si>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Реализация функций на передачу полномочий органам местного самоуправления по отлову безнадзорных домашних животных </t>
  </si>
  <si>
    <t>610 01 00</t>
  </si>
  <si>
    <t>Дорожное хозяйство (дорожные фонды)</t>
  </si>
  <si>
    <t>Муниципальная программа "Развитие сети автомобильных дорог местного значения на территории муниципального образования на 2013-2015 годы"</t>
  </si>
  <si>
    <t>595 00 00</t>
  </si>
  <si>
    <t>595 01 00</t>
  </si>
  <si>
    <t>Другие вопросы в области национальной экономики</t>
  </si>
  <si>
    <t>12</t>
  </si>
  <si>
    <t>595 00 07</t>
  </si>
  <si>
    <t>Субсидии юридическим лицам(кроме некоммерческих организаций), индивидуальным предприятиям, физическим лицам</t>
  </si>
  <si>
    <t>810</t>
  </si>
  <si>
    <t>Жилищно-коммунальное хозяйство</t>
  </si>
  <si>
    <t>Другие вопросы в области жилищно-коммунального хозяйства</t>
  </si>
  <si>
    <t xml:space="preserve"> Реализация функций на осуществление , переданного  ОМС гос.полномочия Ульяновской области по установлению нормативов потребления населением  твердого топлива</t>
  </si>
  <si>
    <t>503 71 11</t>
  </si>
  <si>
    <t>Образование</t>
  </si>
  <si>
    <t>07</t>
  </si>
  <si>
    <t>Молодежная политика и оздоровление детей</t>
  </si>
  <si>
    <t>595 02 00</t>
  </si>
  <si>
    <t>Социальная политика</t>
  </si>
  <si>
    <t>10</t>
  </si>
  <si>
    <t>Доплаты к пенсиям, дополнительное пенсионное обеспечение</t>
  </si>
  <si>
    <t>491 00 00</t>
  </si>
  <si>
    <t>Доплаты к пенсиям  муниципальных служащих</t>
  </si>
  <si>
    <t>491 01 00</t>
  </si>
  <si>
    <t>Иные выплаты населению</t>
  </si>
  <si>
    <t>360</t>
  </si>
  <si>
    <t>Социальное обеспечение населения</t>
  </si>
  <si>
    <t>Государственная программа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</si>
  <si>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930 00 00</t>
  </si>
  <si>
    <t>Подпрограмма «Устойчивое развитие сельских территорий» государственной программы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</si>
  <si>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932 00 00</t>
  </si>
  <si>
    <t xml:space="preserve">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t>
  </si>
  <si>
    <t>932 70 66</t>
  </si>
  <si>
    <t>Пособия, компенсация и иные социальные выплаты гражданам  , кроме публичных нормативных обязательств</t>
  </si>
  <si>
    <t>321</t>
  </si>
  <si>
    <t>Реализация функций,переданных органам местного самоуправления, на софинансирование мероприятий по улучшению жилищных условий граждан,проживающих в сельской местности</t>
  </si>
  <si>
    <t>932 70 65</t>
  </si>
  <si>
    <t>Социальная помощь</t>
  </si>
  <si>
    <t>505 00 00</t>
  </si>
  <si>
    <t>Мероприятия в области социальной политики</t>
  </si>
  <si>
    <t>505 33 00</t>
  </si>
  <si>
    <t>Пособия, компенсации, меры социальной поддержки  по публичным нормативным обязательствам</t>
  </si>
  <si>
    <t>313</t>
  </si>
  <si>
    <t>Реализация функций,переданных органам местного самоуправления, на реализацию Закона Ульяновской области от 29.05.2012 № 65-ЗО "Об организации оздоровления работников бюджетной сферы на территории Ульяновской области"</t>
  </si>
  <si>
    <t>503 70 95</t>
  </si>
  <si>
    <t>Средства массовой информации</t>
  </si>
  <si>
    <t>Периодическая печать и издательства</t>
  </si>
  <si>
    <t>02</t>
  </si>
  <si>
    <t>Периодические издания,  учрежденные органами  законодательной и исполнительной власти</t>
  </si>
  <si>
    <t>457 00 00</t>
  </si>
  <si>
    <t>Управление финансов администрации муниципального образования "Павловский район"</t>
  </si>
  <si>
    <t>Обеспечение деятельности финансовых, налоговых и таможенных органов и органов финансового (финансово-бюджетного) надзора</t>
  </si>
  <si>
    <t>Расходы по муниципальной программе"Повышение эффективности бюджетных расходов"</t>
  </si>
  <si>
    <t>595 00 03</t>
  </si>
  <si>
    <t>Межбюджетные трансферты бюджетам субъектов  Российской Федерации  и муниципальных образований общего характера</t>
  </si>
  <si>
    <t>14</t>
  </si>
  <si>
    <t>Дотации на выравнивание бюджетной обеспеченности  субъектов РФ и муниципальных образований</t>
  </si>
  <si>
    <t>Выравнивание бюджетной обеспеченности</t>
  </si>
  <si>
    <t>516 00 00</t>
  </si>
  <si>
    <t xml:space="preserve">Выравнивание бюджетной обеспеченности поселений из районного фонда финансовой поддержки </t>
  </si>
  <si>
    <t>516 01 03</t>
  </si>
  <si>
    <t xml:space="preserve">Дотации на выравнивание бюджетной обеспеченности  </t>
  </si>
  <si>
    <t>511</t>
  </si>
  <si>
    <t>Отдел культуры и организации досуга населению муниципального образования "Павловский район"</t>
  </si>
  <si>
    <t>Детская школа искусств</t>
  </si>
  <si>
    <t>Общее образование</t>
  </si>
  <si>
    <t>Учреждения по внешкольной работе с детьми</t>
  </si>
  <si>
    <t>423 00 00</t>
  </si>
  <si>
    <t>423 99 00</t>
  </si>
  <si>
    <t>Культура и кинематография</t>
  </si>
  <si>
    <t>08</t>
  </si>
  <si>
    <t>Культура</t>
  </si>
  <si>
    <t>Учреждения культуры и мероприятия в сфере культуры и кинематографии</t>
  </si>
  <si>
    <t>440 00 00</t>
  </si>
  <si>
    <t>Реализация функций,переданных органам местного самоуправления на комплектование книжных фондов библиотек муниципальных образований и государственных библиотек городов Москвы и Санкт-Петербурга</t>
  </si>
  <si>
    <t>558 51 44</t>
  </si>
  <si>
    <t xml:space="preserve">Обеспечение деятельности подведомственных учреждений </t>
  </si>
  <si>
    <t>440 99 00</t>
  </si>
  <si>
    <t>Музеи и постоянные выставки</t>
  </si>
  <si>
    <t>441 00 00</t>
  </si>
  <si>
    <t>441 99 00</t>
  </si>
  <si>
    <t>Библиотеки</t>
  </si>
  <si>
    <t xml:space="preserve">000 </t>
  </si>
  <si>
    <t>442 99 00</t>
  </si>
  <si>
    <t>Уплата налога на имущество организаций и земельного налога</t>
  </si>
  <si>
    <t>851</t>
  </si>
  <si>
    <t>Реализация функций,переданных органам местного самоуправления на создание модельных библиотек в муниципальных образованиях Ульяновской области</t>
  </si>
  <si>
    <t>870 70 89</t>
  </si>
  <si>
    <t xml:space="preserve">Расходы по муниципальной программе "Комплексные меры по профилактике правонарушений на территории муниципального образования "Павловский район" </t>
  </si>
  <si>
    <t>595 00 04</t>
  </si>
  <si>
    <t>Другие вопросы в области культуры, кинематографии</t>
  </si>
  <si>
    <t>Реализация функций,переданных органам местного самоуправления на реализацию Закона Ульяновской области от 02.05.2012 № 49-ЗО «О мерах социальной поддержки отдельных категорий молодых специалистов на территории Ульяновской области»</t>
  </si>
  <si>
    <t>Приобретение товаров, работ и услуг в пользу граждан в целях их социального обеспечения</t>
  </si>
  <si>
    <t>323</t>
  </si>
  <si>
    <t>Управление образования администрации муниципального образования "Павловский район"</t>
  </si>
  <si>
    <t xml:space="preserve">00 </t>
  </si>
  <si>
    <t>Дошкольное образование</t>
  </si>
  <si>
    <t>Детские дошкольные учреждения</t>
  </si>
  <si>
    <t>420 00 00</t>
  </si>
  <si>
    <t>420 99 00</t>
  </si>
  <si>
    <t>574 00 00</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</si>
  <si>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</si>
  <si>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574 71 19</t>
  </si>
  <si>
    <t>Реализация функций,переданных органам местного самоуправления на организацию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</si>
  <si>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574 71 20</t>
  </si>
  <si>
    <t>Прочая закупка товаров, работ и услуг для обеспечения государственных (муниципальных) нужд</t>
  </si>
  <si>
    <t>Субсидии бюджетным учреждениям на иные цели</t>
  </si>
  <si>
    <t>612</t>
  </si>
  <si>
    <t xml:space="preserve">Школы-детские сады, школы начальние, неполные средние </t>
  </si>
  <si>
    <t>421 00 00</t>
  </si>
  <si>
    <t>421 99 00</t>
  </si>
  <si>
    <t>Уплата прочих налогов, сборов и иных  платежей</t>
  </si>
  <si>
    <t>Развитие материально-техни-ческой базы системы образования, оснащение образовательных организаций оборудованием</t>
  </si>
  <si>
    <t>574 18 03</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</si>
  <si>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t>
  </si>
  <si>
    <t>574 71 14</t>
  </si>
  <si>
    <t>Предоставление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</si>
  <si>
    <t>574 71 15</t>
  </si>
  <si>
    <t>Реализация функций,переданных органам местного самоуправления на ежемесячную стипендию обучающимся 10-х и 11-х классов муниципальных общеобразовательных учреждений, реализующих основные общеобразовательные программы</t>
  </si>
  <si>
    <t>574 71 17</t>
  </si>
  <si>
    <t>Стипендии</t>
  </si>
  <si>
    <t>340</t>
  </si>
  <si>
    <t>Расходы по муниципальным  программам</t>
  </si>
  <si>
    <t>595 00 05</t>
  </si>
  <si>
    <t>595 00 06</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</si>
  <si>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</si>
  <si>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574 71 18</t>
  </si>
  <si>
    <t>Другие вопросы в области образования</t>
  </si>
  <si>
    <t>Субвенции на обеспечение отдыха детей в  лагерях  с дневным пребыванием</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</si>
  <si>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</si>
  <si>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</si>
  <si>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</si>
  <si>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801 80 05</t>
  </si>
  <si>
    <t>802 71 04</t>
  </si>
  <si>
    <t>802 71 05</t>
  </si>
  <si>
    <t>Реализация функций,переданных органам местного самоуправления на 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</si>
  <si>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574 71 22</t>
  </si>
  <si>
    <t>Реализация функций,переданных органам местного самоуправления на организация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</si>
  <si>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801 00 00</t>
  </si>
  <si>
    <t>Охрана семьи и детства</t>
  </si>
  <si>
    <t>Государственная программа Ульяновской области «Социальная поддержка и защита населения Ульяновской области» на 2014-2018 годы</t>
  </si>
  <si>
    <t>800 00 00</t>
  </si>
  <si>
    <t>Подпрограмма «Семья и дети» государственной программы Ульяновской области «Социальная поддержка и защита населения Ульяновской области» на 2014-2018 годы</t>
  </si>
  <si>
    <t>802 00 00</t>
  </si>
  <si>
    <t xml:space="preserve">Реализация функций,переданных органам местного самоуправления на ежемесячная денежная  выплата на 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 </t>
  </si>
  <si>
    <t>Пособия и компенсация гражданам и иные соц.выплаты, кроме публичных нормативных обязательств</t>
  </si>
  <si>
    <t>Субвенции на финансовое обеспечение расходных обязательств, связанных с осуществлением ежемесячной выплаты на содержание ребёнка в семье опекуна (попечителя) и приёмной семье, а также по осуществлению выплаты вознаграждения, причитающегося приёмному родителю</t>
  </si>
  <si>
    <t xml:space="preserve">Реализация функций,переданных органам местного самоуправления по опека и попечительство в отношении  несовершеннолетних </t>
  </si>
  <si>
    <t>802 71 06</t>
  </si>
  <si>
    <t>Реализация функций,переданных органам местного самоуправления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</si>
  <si>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 xml:space="preserve">Итого  расходов </t>
  </si>
  <si>
    <t>Государственная программа Ульяновской области «Гражданское общество и государственная национальная политика Ульяновской области» на 2014-2018 годы</t>
  </si>
  <si>
    <t>Подпрограмма «Содействие развитию институтов гражданского общества и поддержка социально ориентированных некоммерческих организаций и добровольческой (волонтёрской) деятельности в Ульяновской области» на 2014-2018 годы государственной программы Ульяновской области «Гражданское общество и государственная национальная политика Ульяновской области» на 2014-2018 годы</t>
  </si>
  <si>
    <t xml:space="preserve"> Муниципальня программа"Развитие малого и среднего предпринимательства на территории муниципального образования "Павловский район"</t>
  </si>
  <si>
    <t>Муниципальная программа "Молодежь Павловского района"</t>
  </si>
  <si>
    <t>Пенсионное обеспечение по муниципальной программе "Забота"</t>
  </si>
  <si>
    <t>Пособия, компенсация и иные социальные выплаты гражданам  , кроме публичных нормативных обязательств(местный бюджет)</t>
  </si>
  <si>
    <t xml:space="preserve">Муниципальная программа "Комплексные меры по профилактике правонарушений на территории муниципального образования "Павловский район" </t>
  </si>
  <si>
    <t xml:space="preserve">Муниципальная программа "Комплексные меры противодействия злоупотребления наркотикам и их незаконному обороту  на территории муниципального образования "Павловский район" </t>
  </si>
  <si>
    <t>Муниципальная  программа"Занятость населения Павловского района на 2011-2015 годы"</t>
  </si>
  <si>
    <t>503 00 00</t>
  </si>
  <si>
    <t>811 00 00</t>
  </si>
  <si>
    <t>ПРИЛОЖЕНИЕ № 6</t>
  </si>
  <si>
    <t xml:space="preserve">к Решению Совета депутатов </t>
  </si>
  <si>
    <t>муниципального образования «Павловский район»</t>
  </si>
  <si>
    <t xml:space="preserve">"О бюджете муниципального образования </t>
  </si>
  <si>
    <t>"Павловский район" на 2015 год"</t>
  </si>
  <si>
    <t xml:space="preserve">   Распределение бюджетных ассигнований бюджета муниципального                                                                             образования «Павловский район» по разделам, подразделам,целевым                                                                                                                                                                  статьям и видам расходов классификации расходов                                                                                                                                                бюджета Российской Федерации на 2015 год</t>
  </si>
  <si>
    <t>Реализация государственных функций, связанных с общегосударственным управлением</t>
  </si>
  <si>
    <t>Прочие выплаты по обязательствам муниципального образования</t>
  </si>
  <si>
    <t>092 03 00</t>
  </si>
  <si>
    <t>092 03 06</t>
  </si>
  <si>
    <t xml:space="preserve">Пенсионное обеспечение </t>
  </si>
  <si>
    <t>Муниципальная программа "Забота"</t>
  </si>
  <si>
    <t>932 70 67</t>
  </si>
  <si>
    <t>932 70 00</t>
  </si>
  <si>
    <t>Муниципальная программа "Патриотическое воспитание молодежи муниципального образования "Павловский район" Ульяновской области на 2011-2015 годы"</t>
  </si>
  <si>
    <t>540</t>
  </si>
  <si>
    <t>Иные межбюджетные трансферты</t>
  </si>
  <si>
    <t>503 25 03</t>
  </si>
  <si>
    <t>503 44 05</t>
  </si>
  <si>
    <t>558 70 89</t>
  </si>
  <si>
    <t>558 80 05</t>
  </si>
  <si>
    <t>574 80 05</t>
  </si>
  <si>
    <t>574 71 05</t>
  </si>
  <si>
    <t>574 71 04</t>
  </si>
  <si>
    <t>574 71 06</t>
  </si>
  <si>
    <t>112</t>
  </si>
  <si>
    <t>Иные выплаты персоналу государственных(муниципальных) органов, за исключением фонда оплаты труда</t>
  </si>
  <si>
    <t>110 00 00</t>
  </si>
  <si>
    <t>110 59 30</t>
  </si>
  <si>
    <t>Софинансирование мероприятий по строительству и реконструкции объектов водоснабжения в сельской местности в рамках реализации федеральной целевой программы "Устойчивое развитие сельских территорий на 2014-2017 годы и на период до 2020года"</t>
  </si>
  <si>
    <t>Субсидии на софинансирование капитальных вложений в объекты государственной(муниципальной) собственности</t>
  </si>
  <si>
    <t>522</t>
  </si>
  <si>
    <t>932 70 68</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</si>
</sst>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6">
    <font>
      <sz val="11"/>
      <color theme="1"/>
      <name val="Calibri"/>
      <family val="2"/>
    </font>
    <font>
      <sz val="11"/>
      <color indexed="8"/>
      <name val="Calibri"/>
      <family val="2"/>
    </font>
    <font>
      <b/>
      <sz val="10"/>
      <name val="Arial Cyr"/>
      <family val="0"/>
    </font>
    <font>
      <sz val="11"/>
      <name val="Times New Roman"/>
      <family val="1"/>
    </font>
    <font>
      <sz val="10"/>
      <name val="Arial Cyr"/>
      <family val="2"/>
    </font>
    <font>
      <sz val="12"/>
      <name val="Times New Roman"/>
      <family val="1"/>
    </font>
    <font>
      <sz val="9"/>
      <name val="Arial Cyr"/>
      <family val="2"/>
    </font>
    <font>
      <sz val="11"/>
      <color indexed="8"/>
      <name val="Times New Roman"/>
      <family val="1"/>
    </font>
    <font>
      <i/>
      <sz val="10"/>
      <name val="Arial Cyr"/>
      <family val="0"/>
    </font>
    <font>
      <sz val="10"/>
      <color indexed="8"/>
      <name val="Arial Cyr"/>
      <family val="2"/>
    </font>
    <font>
      <sz val="12"/>
      <color indexed="8"/>
      <name val="Times New Roman"/>
      <family val="1"/>
    </font>
    <font>
      <sz val="11"/>
      <name val="Arial Cyr"/>
      <family val="2"/>
    </font>
    <font>
      <sz val="10"/>
      <name val="Times New Roman"/>
      <family val="1"/>
    </font>
    <font>
      <sz val="12"/>
      <name val="Arial"/>
      <family val="2"/>
    </font>
    <font>
      <sz val="10"/>
      <name val="Arial"/>
      <family val="2"/>
    </font>
    <font>
      <i/>
      <sz val="11"/>
      <name val="Arial Cyr"/>
      <family val="2"/>
    </font>
    <font>
      <sz val="14"/>
      <name val="Times New Roman"/>
      <family val="1"/>
    </font>
    <font>
      <b/>
      <sz val="12"/>
      <name val="Arial Cyr"/>
      <family val="0"/>
    </font>
    <font>
      <b/>
      <sz val="11"/>
      <name val="Arial Cyr"/>
      <family val="0"/>
    </font>
    <font>
      <b/>
      <sz val="14"/>
      <name val="Times New Roman"/>
      <family val="1"/>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2"/>
      <color theme="1"/>
      <name val="Times New Roman"/>
      <family val="1"/>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style="thin"/>
      <top/>
      <bottom style="thin"/>
    </border>
    <border>
      <left style="thin"/>
      <right style="thin"/>
      <top/>
      <bottom style="thin"/>
    </border>
    <border>
      <left style="thin"/>
      <right style="thin"/>
      <top style="thin"/>
      <bottom/>
    </border>
    <border>
      <left style="thin"/>
      <right style="thin"/>
      <top/>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19">
    <xf numFmtId="0" fontId="0" fillId="0" borderId="0" xfId="0" applyFont="1" applyAlignment="1">
      <alignment/>
    </xf>
    <xf numFmtId="0" fontId="3" fillId="33" borderId="10" xfId="0" applyFont="1" applyFill="1" applyBorder="1" applyAlignment="1">
      <alignment horizontal="left" vertical="justify"/>
    </xf>
    <xf numFmtId="49" fontId="4" fillId="33" borderId="10" xfId="0" applyNumberFormat="1" applyFont="1" applyFill="1" applyBorder="1" applyAlignment="1">
      <alignment horizontal="right"/>
    </xf>
    <xf numFmtId="164" fontId="5" fillId="33" borderId="10" xfId="0" applyNumberFormat="1" applyFont="1" applyFill="1" applyBorder="1" applyAlignment="1">
      <alignment horizontal="right"/>
    </xf>
    <xf numFmtId="0" fontId="3" fillId="34" borderId="10" xfId="0" applyFont="1" applyFill="1" applyBorder="1" applyAlignment="1">
      <alignment horizontal="left" vertical="justify"/>
    </xf>
    <xf numFmtId="49" fontId="4" fillId="34" borderId="11" xfId="0" applyNumberFormat="1" applyFont="1" applyFill="1" applyBorder="1" applyAlignment="1">
      <alignment horizontal="right"/>
    </xf>
    <xf numFmtId="49" fontId="4" fillId="34" borderId="10" xfId="0" applyNumberFormat="1" applyFont="1" applyFill="1" applyBorder="1" applyAlignment="1">
      <alignment horizontal="right"/>
    </xf>
    <xf numFmtId="0" fontId="3" fillId="34" borderId="10" xfId="0" applyFont="1" applyFill="1" applyBorder="1" applyAlignment="1">
      <alignment vertical="center" wrapText="1"/>
    </xf>
    <xf numFmtId="49" fontId="0" fillId="34" borderId="10" xfId="0" applyNumberFormat="1" applyFont="1" applyFill="1" applyBorder="1" applyAlignment="1">
      <alignment horizontal="right"/>
    </xf>
    <xf numFmtId="0" fontId="3" fillId="34" borderId="10" xfId="0" applyFont="1" applyFill="1" applyBorder="1" applyAlignment="1">
      <alignment wrapText="1"/>
    </xf>
    <xf numFmtId="0" fontId="3" fillId="0" borderId="10" xfId="0" applyFont="1" applyBorder="1" applyAlignment="1">
      <alignment wrapText="1"/>
    </xf>
    <xf numFmtId="0" fontId="3" fillId="0" borderId="10" xfId="0" applyFont="1" applyBorder="1" applyAlignment="1">
      <alignment horizontal="left" vertical="justify"/>
    </xf>
    <xf numFmtId="0" fontId="0" fillId="34" borderId="10" xfId="0" applyNumberFormat="1" applyFont="1" applyFill="1" applyBorder="1" applyAlignment="1">
      <alignment horizontal="right"/>
    </xf>
    <xf numFmtId="0" fontId="3" fillId="34" borderId="10" xfId="0" applyFont="1" applyFill="1" applyBorder="1" applyAlignment="1">
      <alignment horizontal="left"/>
    </xf>
    <xf numFmtId="1" fontId="0" fillId="34" borderId="10" xfId="0" applyNumberFormat="1" applyFont="1" applyFill="1" applyBorder="1" applyAlignment="1">
      <alignment horizontal="right"/>
    </xf>
    <xf numFmtId="4" fontId="5" fillId="33" borderId="10" xfId="0" applyNumberFormat="1" applyFont="1" applyFill="1" applyBorder="1" applyAlignment="1">
      <alignment horizontal="right"/>
    </xf>
    <xf numFmtId="0" fontId="53" fillId="0" borderId="0" xfId="0" applyFont="1" applyAlignment="1">
      <alignment horizontal="left" vertical="justify"/>
    </xf>
    <xf numFmtId="0" fontId="53" fillId="0" borderId="10" xfId="0" applyFont="1" applyBorder="1" applyAlignment="1">
      <alignment horizontal="left" vertical="justify"/>
    </xf>
    <xf numFmtId="49" fontId="0" fillId="34" borderId="10" xfId="0" applyNumberFormat="1" applyFill="1" applyBorder="1" applyAlignment="1">
      <alignment horizontal="right"/>
    </xf>
    <xf numFmtId="0" fontId="3" fillId="34" borderId="10" xfId="0" applyFont="1" applyFill="1" applyBorder="1" applyAlignment="1">
      <alignment horizontal="left" vertical="justify" wrapText="1"/>
    </xf>
    <xf numFmtId="0" fontId="3" fillId="34" borderId="10" xfId="0" applyFont="1" applyFill="1" applyBorder="1" applyAlignment="1">
      <alignment horizontal="center"/>
    </xf>
    <xf numFmtId="0" fontId="53" fillId="0" borderId="10" xfId="0" applyFont="1" applyBorder="1" applyAlignment="1">
      <alignment horizontal="justify" wrapText="1"/>
    </xf>
    <xf numFmtId="49" fontId="8" fillId="33" borderId="10" xfId="0" applyNumberFormat="1" applyFont="1" applyFill="1" applyBorder="1" applyAlignment="1">
      <alignment horizontal="right"/>
    </xf>
    <xf numFmtId="0" fontId="3" fillId="0" borderId="10" xfId="0" applyFont="1" applyBorder="1" applyAlignment="1">
      <alignment/>
    </xf>
    <xf numFmtId="0" fontId="3" fillId="0" borderId="10" xfId="0" applyFont="1" applyFill="1" applyBorder="1" applyAlignment="1">
      <alignment horizontal="left" wrapText="1"/>
    </xf>
    <xf numFmtId="49" fontId="4" fillId="34" borderId="10" xfId="0" applyNumberFormat="1" applyFont="1" applyFill="1" applyBorder="1" applyAlignment="1">
      <alignment horizontal="center"/>
    </xf>
    <xf numFmtId="49" fontId="0" fillId="34" borderId="12" xfId="0" applyNumberFormat="1" applyFont="1" applyFill="1" applyBorder="1" applyAlignment="1">
      <alignment horizontal="right"/>
    </xf>
    <xf numFmtId="49" fontId="4" fillId="34" borderId="12" xfId="0" applyNumberFormat="1" applyFont="1" applyFill="1" applyBorder="1" applyAlignment="1">
      <alignment horizontal="right"/>
    </xf>
    <xf numFmtId="49" fontId="9" fillId="34" borderId="12" xfId="0" applyNumberFormat="1" applyFont="1" applyFill="1" applyBorder="1" applyAlignment="1">
      <alignment horizontal="right"/>
    </xf>
    <xf numFmtId="0" fontId="3" fillId="33" borderId="10" xfId="0" applyFont="1" applyFill="1" applyBorder="1" applyAlignment="1">
      <alignment wrapText="1"/>
    </xf>
    <xf numFmtId="49" fontId="9" fillId="33" borderId="10" xfId="0" applyNumberFormat="1" applyFont="1" applyFill="1" applyBorder="1" applyAlignment="1">
      <alignment horizontal="right"/>
    </xf>
    <xf numFmtId="49" fontId="9" fillId="33" borderId="12" xfId="0" applyNumberFormat="1" applyFont="1" applyFill="1" applyBorder="1" applyAlignment="1">
      <alignment horizontal="right"/>
    </xf>
    <xf numFmtId="49" fontId="9" fillId="34" borderId="10" xfId="0" applyNumberFormat="1" applyFont="1" applyFill="1" applyBorder="1" applyAlignment="1">
      <alignment horizontal="right"/>
    </xf>
    <xf numFmtId="49" fontId="9" fillId="34" borderId="12" xfId="0" applyNumberFormat="1" applyFont="1" applyFill="1" applyBorder="1" applyAlignment="1">
      <alignment horizontal="right"/>
    </xf>
    <xf numFmtId="49" fontId="9" fillId="34" borderId="10" xfId="0" applyNumberFormat="1" applyFont="1" applyFill="1" applyBorder="1" applyAlignment="1">
      <alignment horizontal="right"/>
    </xf>
    <xf numFmtId="49" fontId="6" fillId="34" borderId="10"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4" borderId="10" xfId="0" applyNumberFormat="1" applyFont="1" applyFill="1" applyBorder="1" applyAlignment="1">
      <alignment horizontal="right"/>
    </xf>
    <xf numFmtId="49" fontId="6" fillId="33" borderId="12" xfId="0" applyNumberFormat="1" applyFont="1" applyFill="1" applyBorder="1" applyAlignment="1">
      <alignment horizontal="right"/>
    </xf>
    <xf numFmtId="49" fontId="0" fillId="0" borderId="10" xfId="0" applyNumberFormat="1" applyFont="1" applyBorder="1" applyAlignment="1">
      <alignment horizontal="right"/>
    </xf>
    <xf numFmtId="49" fontId="3" fillId="0" borderId="10" xfId="0" applyNumberFormat="1" applyFont="1" applyBorder="1" applyAlignment="1">
      <alignment horizontal="right"/>
    </xf>
    <xf numFmtId="49" fontId="0" fillId="33" borderId="10" xfId="0" applyNumberFormat="1" applyFont="1" applyFill="1" applyBorder="1" applyAlignment="1">
      <alignment horizontal="right"/>
    </xf>
    <xf numFmtId="0" fontId="3" fillId="0" borderId="10" xfId="0" applyFont="1" applyFill="1" applyBorder="1" applyAlignment="1">
      <alignment wrapText="1"/>
    </xf>
    <xf numFmtId="4" fontId="5" fillId="0" borderId="10" xfId="0" applyNumberFormat="1" applyFont="1" applyBorder="1" applyAlignment="1">
      <alignment horizontal="right"/>
    </xf>
    <xf numFmtId="164" fontId="5" fillId="0" borderId="10" xfId="0" applyNumberFormat="1" applyFont="1" applyBorder="1" applyAlignment="1">
      <alignment horizontal="right"/>
    </xf>
    <xf numFmtId="0" fontId="3" fillId="34" borderId="10" xfId="0" applyFont="1" applyFill="1" applyBorder="1" applyAlignment="1">
      <alignment horizontal="left" wrapText="1"/>
    </xf>
    <xf numFmtId="49" fontId="9" fillId="34" borderId="13" xfId="0" applyNumberFormat="1" applyFont="1" applyFill="1" applyBorder="1" applyAlignment="1">
      <alignment horizontal="right"/>
    </xf>
    <xf numFmtId="4" fontId="10" fillId="33" borderId="10" xfId="0" applyNumberFormat="1" applyFont="1" applyFill="1" applyBorder="1" applyAlignment="1">
      <alignment horizontal="right"/>
    </xf>
    <xf numFmtId="49" fontId="9" fillId="0" borderId="10" xfId="0" applyNumberFormat="1" applyFont="1" applyBorder="1" applyAlignment="1">
      <alignment horizontal="right"/>
    </xf>
    <xf numFmtId="49" fontId="9" fillId="0" borderId="13" xfId="0" applyNumberFormat="1" applyFont="1" applyBorder="1" applyAlignment="1">
      <alignment horizontal="right"/>
    </xf>
    <xf numFmtId="0" fontId="3" fillId="0" borderId="10" xfId="0" applyFont="1" applyFill="1" applyBorder="1" applyAlignment="1">
      <alignment/>
    </xf>
    <xf numFmtId="49" fontId="4" fillId="0" borderId="10" xfId="0" applyNumberFormat="1" applyFont="1" applyFill="1" applyBorder="1" applyAlignment="1">
      <alignment horizontal="right"/>
    </xf>
    <xf numFmtId="164" fontId="5" fillId="0" borderId="10" xfId="0" applyNumberFormat="1" applyFont="1" applyFill="1" applyBorder="1" applyAlignment="1">
      <alignment horizontal="right"/>
    </xf>
    <xf numFmtId="49" fontId="4" fillId="0" borderId="10" xfId="0" applyNumberFormat="1" applyFont="1" applyBorder="1" applyAlignment="1">
      <alignment horizontal="right"/>
    </xf>
    <xf numFmtId="49" fontId="9" fillId="0" borderId="10" xfId="0" applyNumberFormat="1" applyFont="1" applyBorder="1" applyAlignment="1">
      <alignment horizontal="right"/>
    </xf>
    <xf numFmtId="0" fontId="9" fillId="0" borderId="10" xfId="0" applyFont="1" applyBorder="1" applyAlignment="1">
      <alignment horizontal="right"/>
    </xf>
    <xf numFmtId="164" fontId="10" fillId="0" borderId="10" xfId="0" applyNumberFormat="1" applyFont="1" applyBorder="1" applyAlignment="1">
      <alignment horizontal="right"/>
    </xf>
    <xf numFmtId="0" fontId="11" fillId="0" borderId="10" xfId="0" applyFont="1" applyBorder="1" applyAlignment="1">
      <alignment horizontal="left" vertical="justify"/>
    </xf>
    <xf numFmtId="49" fontId="12" fillId="0" borderId="10" xfId="0" applyNumberFormat="1" applyFont="1" applyFill="1" applyBorder="1" applyAlignment="1">
      <alignment horizontal="right"/>
    </xf>
    <xf numFmtId="49" fontId="3" fillId="33" borderId="10" xfId="0" applyNumberFormat="1" applyFont="1" applyFill="1" applyBorder="1" applyAlignment="1">
      <alignment horizontal="center"/>
    </xf>
    <xf numFmtId="49" fontId="3" fillId="33" borderId="10" xfId="0" applyNumberFormat="1" applyFont="1" applyFill="1" applyBorder="1" applyAlignment="1">
      <alignment horizontal="right"/>
    </xf>
    <xf numFmtId="49" fontId="3" fillId="0" borderId="10" xfId="0" applyNumberFormat="1" applyFont="1" applyFill="1" applyBorder="1" applyAlignment="1">
      <alignment horizontal="right"/>
    </xf>
    <xf numFmtId="49" fontId="3" fillId="34" borderId="10" xfId="0" applyNumberFormat="1" applyFont="1" applyFill="1" applyBorder="1" applyAlignment="1">
      <alignment horizontal="right"/>
    </xf>
    <xf numFmtId="49" fontId="3" fillId="0" borderId="10" xfId="0" applyNumberFormat="1" applyFont="1" applyFill="1" applyBorder="1" applyAlignment="1">
      <alignment horizontal="center"/>
    </xf>
    <xf numFmtId="164" fontId="5" fillId="33" borderId="11" xfId="0" applyNumberFormat="1" applyFont="1" applyFill="1" applyBorder="1" applyAlignment="1">
      <alignment horizontal="right"/>
    </xf>
    <xf numFmtId="49" fontId="12" fillId="34" borderId="10" xfId="0" applyNumberFormat="1" applyFont="1" applyFill="1" applyBorder="1" applyAlignment="1">
      <alignment horizontal="right"/>
    </xf>
    <xf numFmtId="49" fontId="0" fillId="0" borderId="10" xfId="0" applyNumberFormat="1" applyFont="1" applyFill="1" applyBorder="1" applyAlignment="1">
      <alignment horizontal="right"/>
    </xf>
    <xf numFmtId="164" fontId="13" fillId="0" borderId="10" xfId="0" applyNumberFormat="1" applyFont="1" applyFill="1" applyBorder="1" applyAlignment="1">
      <alignment horizontal="right"/>
    </xf>
    <xf numFmtId="0" fontId="3" fillId="0" borderId="10" xfId="0" applyFont="1" applyBorder="1" applyAlignment="1">
      <alignment horizontal="justify" wrapText="1"/>
    </xf>
    <xf numFmtId="0" fontId="3" fillId="0" borderId="10" xfId="0" applyNumberFormat="1" applyFont="1" applyBorder="1" applyAlignment="1">
      <alignment horizontal="left" vertical="justify"/>
    </xf>
    <xf numFmtId="49" fontId="11" fillId="0" borderId="10" xfId="0" applyNumberFormat="1" applyFont="1" applyFill="1" applyBorder="1" applyAlignment="1">
      <alignment horizontal="right"/>
    </xf>
    <xf numFmtId="49" fontId="0" fillId="0" borderId="10" xfId="0" applyNumberFormat="1" applyBorder="1" applyAlignment="1">
      <alignment horizontal="right"/>
    </xf>
    <xf numFmtId="0" fontId="3" fillId="0" borderId="11" xfId="0" applyFont="1" applyBorder="1" applyAlignment="1">
      <alignment horizontal="justify" wrapText="1"/>
    </xf>
    <xf numFmtId="49" fontId="3" fillId="0" borderId="10" xfId="0" applyNumberFormat="1" applyFont="1" applyFill="1" applyBorder="1" applyAlignment="1">
      <alignment horizontal="right"/>
    </xf>
    <xf numFmtId="49" fontId="3" fillId="34" borderId="10" xfId="0" applyNumberFormat="1" applyFont="1" applyFill="1" applyBorder="1" applyAlignment="1">
      <alignment horizontal="right"/>
    </xf>
    <xf numFmtId="49" fontId="14" fillId="33" borderId="10" xfId="0" applyNumberFormat="1" applyFont="1" applyFill="1" applyBorder="1" applyAlignment="1">
      <alignment horizontal="right"/>
    </xf>
    <xf numFmtId="49" fontId="0" fillId="0" borderId="10" xfId="0" applyNumberFormat="1" applyFill="1" applyBorder="1" applyAlignment="1">
      <alignment horizontal="right"/>
    </xf>
    <xf numFmtId="0" fontId="15" fillId="0" borderId="10" xfId="0" applyFont="1" applyBorder="1" applyAlignment="1">
      <alignment horizontal="left" vertical="justify"/>
    </xf>
    <xf numFmtId="0" fontId="3" fillId="0" borderId="10" xfId="0" applyFont="1" applyFill="1" applyBorder="1" applyAlignment="1">
      <alignment horizontal="left" vertical="justify"/>
    </xf>
    <xf numFmtId="49" fontId="0" fillId="33" borderId="10" xfId="0" applyNumberFormat="1" applyFill="1" applyBorder="1" applyAlignment="1">
      <alignment horizontal="right"/>
    </xf>
    <xf numFmtId="49" fontId="14" fillId="0" borderId="10" xfId="0" applyNumberFormat="1" applyFont="1" applyFill="1" applyBorder="1" applyAlignment="1">
      <alignment horizontal="right"/>
    </xf>
    <xf numFmtId="49" fontId="14" fillId="34" borderId="10" xfId="0" applyNumberFormat="1" applyFont="1" applyFill="1" applyBorder="1" applyAlignment="1">
      <alignment horizontal="right"/>
    </xf>
    <xf numFmtId="0" fontId="3" fillId="33" borderId="10" xfId="0" applyFont="1" applyFill="1" applyBorder="1" applyAlignment="1">
      <alignment horizontal="left"/>
    </xf>
    <xf numFmtId="0" fontId="4" fillId="34" borderId="10" xfId="0" applyFont="1" applyFill="1" applyBorder="1" applyAlignment="1">
      <alignment horizontal="right"/>
    </xf>
    <xf numFmtId="0" fontId="3" fillId="34" borderId="10" xfId="0" applyFont="1" applyFill="1" applyBorder="1" applyAlignment="1">
      <alignment horizontal="right"/>
    </xf>
    <xf numFmtId="49" fontId="14" fillId="0" borderId="10" xfId="0" applyNumberFormat="1" applyFont="1" applyBorder="1" applyAlignment="1">
      <alignment horizontal="right"/>
    </xf>
    <xf numFmtId="49" fontId="12" fillId="0" borderId="10" xfId="0" applyNumberFormat="1" applyFont="1" applyFill="1" applyBorder="1" applyAlignment="1">
      <alignment horizontal="right"/>
    </xf>
    <xf numFmtId="0" fontId="3" fillId="34" borderId="10" xfId="0" applyFont="1" applyFill="1" applyBorder="1" applyAlignment="1">
      <alignment horizontal="right"/>
    </xf>
    <xf numFmtId="0" fontId="15" fillId="33" borderId="10" xfId="0" applyFont="1" applyFill="1" applyBorder="1" applyAlignment="1">
      <alignment horizontal="left" vertical="justify"/>
    </xf>
    <xf numFmtId="4" fontId="16" fillId="33" borderId="10" xfId="0" applyNumberFormat="1" applyFont="1" applyFill="1" applyBorder="1" applyAlignment="1">
      <alignment horizontal="right"/>
    </xf>
    <xf numFmtId="0" fontId="3" fillId="35" borderId="10" xfId="0" applyFont="1" applyFill="1" applyBorder="1" applyAlignment="1">
      <alignment horizontal="left" vertical="justify"/>
    </xf>
    <xf numFmtId="0" fontId="3" fillId="35" borderId="10" xfId="0" applyFont="1" applyFill="1" applyBorder="1" applyAlignment="1">
      <alignment wrapText="1"/>
    </xf>
    <xf numFmtId="0" fontId="53" fillId="33" borderId="10" xfId="0" applyFont="1" applyFill="1" applyBorder="1" applyAlignment="1">
      <alignment/>
    </xf>
    <xf numFmtId="0" fontId="54" fillId="0" borderId="0" xfId="0" applyFont="1" applyAlignment="1">
      <alignment horizontal="left"/>
    </xf>
    <xf numFmtId="49" fontId="4" fillId="33" borderId="10" xfId="0" applyNumberFormat="1" applyFont="1" applyFill="1" applyBorder="1" applyAlignment="1">
      <alignment horizontal="right"/>
    </xf>
    <xf numFmtId="0" fontId="18" fillId="33" borderId="10" xfId="0" applyFont="1" applyFill="1" applyBorder="1" applyAlignment="1">
      <alignment horizontal="left" vertical="justify"/>
    </xf>
    <xf numFmtId="4" fontId="19" fillId="33" borderId="10" xfId="0" applyNumberFormat="1" applyFont="1" applyFill="1" applyBorder="1" applyAlignment="1">
      <alignment horizontal="right"/>
    </xf>
    <xf numFmtId="0" fontId="0" fillId="0" borderId="0" xfId="0" applyBorder="1" applyAlignment="1">
      <alignment/>
    </xf>
    <xf numFmtId="0" fontId="54" fillId="0" borderId="0" xfId="0" applyFont="1" applyBorder="1" applyAlignment="1">
      <alignment horizontal="left"/>
    </xf>
    <xf numFmtId="49" fontId="4" fillId="0" borderId="10" xfId="0" applyNumberFormat="1" applyFont="1" applyFill="1" applyBorder="1" applyAlignment="1">
      <alignment horizontal="center"/>
    </xf>
    <xf numFmtId="49" fontId="0" fillId="0" borderId="12" xfId="0" applyNumberFormat="1" applyFont="1" applyFill="1" applyBorder="1" applyAlignment="1">
      <alignment horizontal="right"/>
    </xf>
    <xf numFmtId="49" fontId="0" fillId="0" borderId="12" xfId="0" applyNumberFormat="1" applyFill="1" applyBorder="1" applyAlignment="1">
      <alignment horizontal="right"/>
    </xf>
    <xf numFmtId="49" fontId="14" fillId="34" borderId="12" xfId="0" applyNumberFormat="1" applyFont="1" applyFill="1" applyBorder="1" applyAlignment="1">
      <alignment horizontal="right"/>
    </xf>
    <xf numFmtId="49" fontId="55" fillId="0" borderId="10" xfId="0" applyNumberFormat="1" applyFont="1" applyBorder="1" applyAlignment="1">
      <alignment horizontal="right"/>
    </xf>
    <xf numFmtId="49" fontId="0" fillId="0" borderId="12" xfId="0" applyNumberFormat="1" applyBorder="1" applyAlignment="1">
      <alignment horizontal="right"/>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49" fontId="0" fillId="0" borderId="13" xfId="0" applyNumberForma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5" fillId="33" borderId="0" xfId="0" applyFont="1" applyFill="1" applyAlignment="1">
      <alignment horizontal="left" vertical="justify"/>
    </xf>
    <xf numFmtId="0" fontId="54" fillId="0" borderId="0" xfId="0" applyFont="1" applyAlignment="1">
      <alignment horizontal="left"/>
    </xf>
    <xf numFmtId="0" fontId="17" fillId="0" borderId="0" xfId="0" applyFont="1" applyAlignment="1">
      <alignment horizontal="left" vertical="justify"/>
    </xf>
    <xf numFmtId="0" fontId="17" fillId="0" borderId="0" xfId="0" applyFont="1" applyBorder="1" applyAlignment="1">
      <alignment horizontal="left" vertical="justify"/>
    </xf>
    <xf numFmtId="0" fontId="17" fillId="0" borderId="16" xfId="0" applyFont="1" applyBorder="1" applyAlignment="1">
      <alignment horizontal="left" vertical="justify"/>
    </xf>
    <xf numFmtId="0" fontId="5" fillId="33" borderId="0" xfId="0" applyFont="1" applyFill="1" applyAlignment="1">
      <alignment horizontal="left"/>
    </xf>
    <xf numFmtId="0" fontId="0" fillId="33" borderId="0" xfId="0" applyFill="1" applyAlignment="1">
      <alignment horizontal="left"/>
    </xf>
    <xf numFmtId="49" fontId="5" fillId="33" borderId="0" xfId="0" applyNumberFormat="1" applyFont="1" applyFill="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F273"/>
  <sheetViews>
    <sheetView zoomScalePageLayoutView="0" workbookViewId="0" topLeftCell="A1">
      <selection activeCell="F7" sqref="F7:F265"/>
    </sheetView>
  </sheetViews>
  <sheetFormatPr defaultColWidth="9.140625" defaultRowHeight="15"/>
  <cols>
    <col min="1" max="1" width="32.57421875" style="0" customWidth="1"/>
    <col min="6" max="6" width="18.140625" style="0" customWidth="1"/>
  </cols>
  <sheetData>
    <row r="4" spans="1:6" ht="15" customHeight="1">
      <c r="A4" s="108" t="s">
        <v>0</v>
      </c>
      <c r="B4" s="105" t="s">
        <v>1</v>
      </c>
      <c r="C4" s="105" t="s">
        <v>2</v>
      </c>
      <c r="D4" s="105" t="s">
        <v>3</v>
      </c>
      <c r="E4" s="105" t="s">
        <v>4</v>
      </c>
      <c r="F4" s="105" t="s">
        <v>5</v>
      </c>
    </row>
    <row r="5" spans="1:6" ht="15">
      <c r="A5" s="109"/>
      <c r="B5" s="106"/>
      <c r="C5" s="106"/>
      <c r="D5" s="106"/>
      <c r="E5" s="106"/>
      <c r="F5" s="106"/>
    </row>
    <row r="6" spans="1:6" ht="15">
      <c r="A6" s="110"/>
      <c r="B6" s="107"/>
      <c r="C6" s="107"/>
      <c r="D6" s="107"/>
      <c r="E6" s="107"/>
      <c r="F6" s="107"/>
    </row>
    <row r="7" spans="1:6" ht="36.75" customHeight="1">
      <c r="A7" s="1" t="s">
        <v>6</v>
      </c>
      <c r="B7" s="2" t="s">
        <v>7</v>
      </c>
      <c r="C7" s="2" t="s">
        <v>7</v>
      </c>
      <c r="D7" s="2" t="s">
        <v>8</v>
      </c>
      <c r="E7" s="2" t="s">
        <v>9</v>
      </c>
      <c r="F7" s="3">
        <f>F8+F52+F57+F80+F76+F99+F72</f>
        <v>20896.86</v>
      </c>
    </row>
    <row r="8" spans="1:6" ht="24" customHeight="1">
      <c r="A8" s="4" t="s">
        <v>10</v>
      </c>
      <c r="B8" s="6" t="s">
        <v>11</v>
      </c>
      <c r="C8" s="6" t="s">
        <v>7</v>
      </c>
      <c r="D8" s="6" t="s">
        <v>8</v>
      </c>
      <c r="E8" s="6" t="s">
        <v>9</v>
      </c>
      <c r="F8" s="3">
        <f>F9+F14+F23+F27</f>
        <v>15471.76</v>
      </c>
    </row>
    <row r="9" spans="1:6" ht="97.5" customHeight="1">
      <c r="A9" s="7" t="s">
        <v>12</v>
      </c>
      <c r="B9" s="8" t="s">
        <v>11</v>
      </c>
      <c r="C9" s="8" t="s">
        <v>13</v>
      </c>
      <c r="D9" s="8" t="s">
        <v>8</v>
      </c>
      <c r="E9" s="8" t="s">
        <v>9</v>
      </c>
      <c r="F9" s="3">
        <f>F10</f>
        <v>650</v>
      </c>
    </row>
    <row r="10" spans="1:6" ht="90" customHeight="1">
      <c r="A10" s="7" t="s">
        <v>14</v>
      </c>
      <c r="B10" s="6" t="s">
        <v>11</v>
      </c>
      <c r="C10" s="6" t="s">
        <v>13</v>
      </c>
      <c r="D10" s="6" t="s">
        <v>15</v>
      </c>
      <c r="E10" s="6" t="s">
        <v>9</v>
      </c>
      <c r="F10" s="3">
        <f>F11</f>
        <v>650</v>
      </c>
    </row>
    <row r="11" spans="1:6" ht="24" customHeight="1">
      <c r="A11" s="9" t="s">
        <v>16</v>
      </c>
      <c r="B11" s="6" t="s">
        <v>11</v>
      </c>
      <c r="C11" s="6" t="s">
        <v>13</v>
      </c>
      <c r="D11" s="6" t="s">
        <v>17</v>
      </c>
      <c r="E11" s="6" t="s">
        <v>9</v>
      </c>
      <c r="F11" s="3">
        <f>F12+F13</f>
        <v>650</v>
      </c>
    </row>
    <row r="12" spans="1:6" ht="79.5" customHeight="1">
      <c r="A12" s="10" t="s">
        <v>18</v>
      </c>
      <c r="B12" s="6" t="s">
        <v>11</v>
      </c>
      <c r="C12" s="6" t="s">
        <v>13</v>
      </c>
      <c r="D12" s="6" t="s">
        <v>17</v>
      </c>
      <c r="E12" s="6" t="s">
        <v>19</v>
      </c>
      <c r="F12" s="3">
        <v>545</v>
      </c>
    </row>
    <row r="13" spans="1:6" ht="59.25" customHeight="1">
      <c r="A13" s="11" t="s">
        <v>20</v>
      </c>
      <c r="B13" s="6" t="s">
        <v>11</v>
      </c>
      <c r="C13" s="6" t="s">
        <v>13</v>
      </c>
      <c r="D13" s="6" t="s">
        <v>17</v>
      </c>
      <c r="E13" s="6" t="s">
        <v>21</v>
      </c>
      <c r="F13" s="3">
        <v>105</v>
      </c>
    </row>
    <row r="14" spans="1:6" ht="92.25" customHeight="1">
      <c r="A14" s="9" t="s">
        <v>22</v>
      </c>
      <c r="B14" s="6" t="s">
        <v>11</v>
      </c>
      <c r="C14" s="6" t="s">
        <v>23</v>
      </c>
      <c r="D14" s="6" t="s">
        <v>8</v>
      </c>
      <c r="E14" s="6" t="s">
        <v>9</v>
      </c>
      <c r="F14" s="3">
        <f>F15</f>
        <v>10175.1</v>
      </c>
    </row>
    <row r="15" spans="1:6" ht="80.25" customHeight="1">
      <c r="A15" s="9" t="s">
        <v>14</v>
      </c>
      <c r="B15" s="6" t="s">
        <v>11</v>
      </c>
      <c r="C15" s="6" t="s">
        <v>23</v>
      </c>
      <c r="D15" s="6" t="s">
        <v>24</v>
      </c>
      <c r="E15" s="6" t="s">
        <v>9</v>
      </c>
      <c r="F15" s="3">
        <f>F16+F21</f>
        <v>10175.1</v>
      </c>
    </row>
    <row r="16" spans="1:6" ht="26.25" customHeight="1">
      <c r="A16" s="9" t="s">
        <v>16</v>
      </c>
      <c r="B16" s="6" t="s">
        <v>11</v>
      </c>
      <c r="C16" s="6" t="s">
        <v>23</v>
      </c>
      <c r="D16" s="6" t="s">
        <v>17</v>
      </c>
      <c r="E16" s="6" t="s">
        <v>9</v>
      </c>
      <c r="F16" s="3">
        <f>F17+F18+F19+F20</f>
        <v>9525.1</v>
      </c>
    </row>
    <row r="17" spans="1:6" ht="73.5" customHeight="1">
      <c r="A17" s="10" t="s">
        <v>18</v>
      </c>
      <c r="B17" s="6" t="s">
        <v>11</v>
      </c>
      <c r="C17" s="6" t="s">
        <v>23</v>
      </c>
      <c r="D17" s="6" t="s">
        <v>17</v>
      </c>
      <c r="E17" s="6" t="s">
        <v>19</v>
      </c>
      <c r="F17" s="3">
        <v>6500</v>
      </c>
    </row>
    <row r="18" spans="1:6" ht="72" customHeight="1">
      <c r="A18" s="11" t="s">
        <v>25</v>
      </c>
      <c r="B18" s="6" t="s">
        <v>11</v>
      </c>
      <c r="C18" s="6" t="s">
        <v>23</v>
      </c>
      <c r="D18" s="6" t="s">
        <v>17</v>
      </c>
      <c r="E18" s="6" t="s">
        <v>26</v>
      </c>
      <c r="F18" s="3">
        <v>1</v>
      </c>
    </row>
    <row r="19" spans="1:6" ht="62.25" customHeight="1">
      <c r="A19" s="11" t="s">
        <v>20</v>
      </c>
      <c r="B19" s="6" t="s">
        <v>11</v>
      </c>
      <c r="C19" s="6" t="s">
        <v>23</v>
      </c>
      <c r="D19" s="6" t="s">
        <v>17</v>
      </c>
      <c r="E19" s="6" t="s">
        <v>21</v>
      </c>
      <c r="F19" s="3">
        <f>1147.7-500+500+2458.2-737-25-1+1.9+154.3</f>
        <v>2999.1</v>
      </c>
    </row>
    <row r="20" spans="1:6" ht="36" customHeight="1">
      <c r="A20" s="10" t="s">
        <v>27</v>
      </c>
      <c r="B20" s="6" t="s">
        <v>11</v>
      </c>
      <c r="C20" s="6" t="s">
        <v>23</v>
      </c>
      <c r="D20" s="6" t="s">
        <v>17</v>
      </c>
      <c r="E20" s="6" t="s">
        <v>28</v>
      </c>
      <c r="F20" s="3">
        <v>25</v>
      </c>
    </row>
    <row r="21" spans="1:6" ht="63.75" customHeight="1">
      <c r="A21" s="9" t="s">
        <v>29</v>
      </c>
      <c r="B21" s="6" t="s">
        <v>11</v>
      </c>
      <c r="C21" s="6" t="s">
        <v>23</v>
      </c>
      <c r="D21" s="6" t="s">
        <v>30</v>
      </c>
      <c r="E21" s="6" t="s">
        <v>9</v>
      </c>
      <c r="F21" s="3">
        <f>F22</f>
        <v>650</v>
      </c>
    </row>
    <row r="22" spans="1:6" ht="75.75" customHeight="1">
      <c r="A22" s="10" t="s">
        <v>18</v>
      </c>
      <c r="B22" s="6" t="s">
        <v>11</v>
      </c>
      <c r="C22" s="6" t="s">
        <v>23</v>
      </c>
      <c r="D22" s="6" t="s">
        <v>30</v>
      </c>
      <c r="E22" s="6" t="s">
        <v>19</v>
      </c>
      <c r="F22" s="3">
        <v>650</v>
      </c>
    </row>
    <row r="23" spans="1:6" ht="75.75" customHeight="1">
      <c r="A23" s="4" t="s">
        <v>31</v>
      </c>
      <c r="B23" s="8" t="s">
        <v>11</v>
      </c>
      <c r="C23" s="12">
        <v>11</v>
      </c>
      <c r="D23" s="8" t="s">
        <v>8</v>
      </c>
      <c r="E23" s="8" t="s">
        <v>9</v>
      </c>
      <c r="F23" s="3">
        <f>F24</f>
        <v>50</v>
      </c>
    </row>
    <row r="24" spans="1:6" ht="75.75" customHeight="1">
      <c r="A24" s="13" t="s">
        <v>31</v>
      </c>
      <c r="B24" s="8" t="s">
        <v>11</v>
      </c>
      <c r="C24" s="12">
        <v>11</v>
      </c>
      <c r="D24" s="8" t="s">
        <v>32</v>
      </c>
      <c r="E24" s="8" t="s">
        <v>9</v>
      </c>
      <c r="F24" s="3">
        <f>F25</f>
        <v>50</v>
      </c>
    </row>
    <row r="25" spans="1:6" ht="75.75" customHeight="1">
      <c r="A25" s="9" t="s">
        <v>33</v>
      </c>
      <c r="B25" s="8" t="s">
        <v>11</v>
      </c>
      <c r="C25" s="12">
        <v>11</v>
      </c>
      <c r="D25" s="14" t="s">
        <v>34</v>
      </c>
      <c r="E25" s="8" t="s">
        <v>9</v>
      </c>
      <c r="F25" s="3">
        <f>F26</f>
        <v>50</v>
      </c>
    </row>
    <row r="26" spans="1:6" ht="75.75" customHeight="1">
      <c r="A26" s="9" t="s">
        <v>35</v>
      </c>
      <c r="B26" s="8" t="s">
        <v>11</v>
      </c>
      <c r="C26" s="8" t="s">
        <v>36</v>
      </c>
      <c r="D26" s="8" t="s">
        <v>34</v>
      </c>
      <c r="E26" s="8" t="s">
        <v>37</v>
      </c>
      <c r="F26" s="3">
        <v>50</v>
      </c>
    </row>
    <row r="27" spans="1:6" ht="75.75" customHeight="1">
      <c r="A27" s="9" t="s">
        <v>38</v>
      </c>
      <c r="B27" s="8" t="s">
        <v>11</v>
      </c>
      <c r="C27" s="8" t="s">
        <v>39</v>
      </c>
      <c r="D27" s="8" t="s">
        <v>8</v>
      </c>
      <c r="E27" s="8" t="s">
        <v>9</v>
      </c>
      <c r="F27" s="15">
        <f>F28+F33+F36+F45</f>
        <v>4596.66</v>
      </c>
    </row>
    <row r="28" spans="1:6" ht="29.25" customHeight="1">
      <c r="A28" s="4" t="s">
        <v>40</v>
      </c>
      <c r="B28" s="8" t="s">
        <v>11</v>
      </c>
      <c r="C28" s="8" t="s">
        <v>39</v>
      </c>
      <c r="D28" s="8" t="s">
        <v>41</v>
      </c>
      <c r="E28" s="8" t="s">
        <v>9</v>
      </c>
      <c r="F28" s="3">
        <f>F29</f>
        <v>3500</v>
      </c>
    </row>
    <row r="29" spans="1:6" ht="30">
      <c r="A29" s="9" t="s">
        <v>42</v>
      </c>
      <c r="B29" s="8" t="s">
        <v>11</v>
      </c>
      <c r="C29" s="8" t="s">
        <v>39</v>
      </c>
      <c r="D29" s="8" t="s">
        <v>43</v>
      </c>
      <c r="E29" s="8" t="s">
        <v>9</v>
      </c>
      <c r="F29" s="3">
        <f>F30+F31+F32</f>
        <v>3500</v>
      </c>
    </row>
    <row r="30" spans="1:6" ht="39.75" customHeight="1">
      <c r="A30" s="10" t="s">
        <v>44</v>
      </c>
      <c r="B30" s="8" t="s">
        <v>11</v>
      </c>
      <c r="C30" s="8" t="s">
        <v>39</v>
      </c>
      <c r="D30" s="8" t="s">
        <v>43</v>
      </c>
      <c r="E30" s="8" t="s">
        <v>45</v>
      </c>
      <c r="F30" s="3">
        <v>2830</v>
      </c>
    </row>
    <row r="31" spans="1:6" ht="27.75" customHeight="1">
      <c r="A31" s="11" t="s">
        <v>20</v>
      </c>
      <c r="B31" s="8" t="s">
        <v>11</v>
      </c>
      <c r="C31" s="8" t="s">
        <v>39</v>
      </c>
      <c r="D31" s="8" t="s">
        <v>43</v>
      </c>
      <c r="E31" s="8" t="s">
        <v>21</v>
      </c>
      <c r="F31" s="3">
        <v>670</v>
      </c>
    </row>
    <row r="32" spans="1:6" ht="38.25" customHeight="1">
      <c r="A32" s="10" t="s">
        <v>27</v>
      </c>
      <c r="B32" s="8" t="s">
        <v>11</v>
      </c>
      <c r="C32" s="8" t="s">
        <v>39</v>
      </c>
      <c r="D32" s="8" t="s">
        <v>43</v>
      </c>
      <c r="E32" s="8" t="s">
        <v>28</v>
      </c>
      <c r="F32" s="3"/>
    </row>
    <row r="33" spans="1:6" ht="36.75" customHeight="1">
      <c r="A33" s="16" t="s">
        <v>46</v>
      </c>
      <c r="B33" s="8" t="s">
        <v>11</v>
      </c>
      <c r="C33" s="8" t="s">
        <v>39</v>
      </c>
      <c r="D33" s="8" t="s">
        <v>47</v>
      </c>
      <c r="E33" s="8" t="s">
        <v>9</v>
      </c>
      <c r="F33" s="3">
        <f>F34+F35</f>
        <v>382.8</v>
      </c>
    </row>
    <row r="34" spans="1:6" ht="43.5" customHeight="1">
      <c r="A34" s="10" t="s">
        <v>44</v>
      </c>
      <c r="B34" s="8" t="s">
        <v>11</v>
      </c>
      <c r="C34" s="8" t="s">
        <v>39</v>
      </c>
      <c r="D34" s="8" t="s">
        <v>48</v>
      </c>
      <c r="E34" s="8" t="s">
        <v>45</v>
      </c>
      <c r="F34" s="3">
        <v>328.6</v>
      </c>
    </row>
    <row r="35" spans="1:6" ht="66" customHeight="1">
      <c r="A35" s="11" t="s">
        <v>20</v>
      </c>
      <c r="B35" s="8" t="s">
        <v>11</v>
      </c>
      <c r="C35" s="8" t="s">
        <v>39</v>
      </c>
      <c r="D35" s="8" t="s">
        <v>48</v>
      </c>
      <c r="E35" s="8" t="s">
        <v>21</v>
      </c>
      <c r="F35" s="3">
        <v>54.2</v>
      </c>
    </row>
    <row r="36" spans="1:6" ht="71.25" customHeight="1">
      <c r="A36" s="10" t="s">
        <v>49</v>
      </c>
      <c r="B36" s="8" t="s">
        <v>11</v>
      </c>
      <c r="C36" s="8" t="s">
        <v>39</v>
      </c>
      <c r="D36" s="18" t="s">
        <v>244</v>
      </c>
      <c r="E36" s="8" t="s">
        <v>9</v>
      </c>
      <c r="F36" s="3">
        <f>F37+F40</f>
        <v>513.86</v>
      </c>
    </row>
    <row r="37" spans="1:6" ht="155.25" customHeight="1">
      <c r="A37" s="1" t="s">
        <v>50</v>
      </c>
      <c r="B37" s="6" t="s">
        <v>11</v>
      </c>
      <c r="C37" s="6" t="s">
        <v>39</v>
      </c>
      <c r="D37" s="2" t="s">
        <v>51</v>
      </c>
      <c r="E37" s="6" t="s">
        <v>9</v>
      </c>
      <c r="F37" s="3">
        <f>F38+F39</f>
        <v>508.1</v>
      </c>
    </row>
    <row r="38" spans="1:6" ht="67.5" customHeight="1">
      <c r="A38" s="10" t="s">
        <v>18</v>
      </c>
      <c r="B38" s="6" t="s">
        <v>11</v>
      </c>
      <c r="C38" s="6" t="s">
        <v>39</v>
      </c>
      <c r="D38" s="2" t="s">
        <v>51</v>
      </c>
      <c r="E38" s="6" t="s">
        <v>19</v>
      </c>
      <c r="F38" s="3">
        <v>404</v>
      </c>
    </row>
    <row r="39" spans="1:6" ht="73.5" customHeight="1">
      <c r="A39" s="11" t="s">
        <v>20</v>
      </c>
      <c r="B39" s="6" t="s">
        <v>11</v>
      </c>
      <c r="C39" s="6" t="s">
        <v>39</v>
      </c>
      <c r="D39" s="2" t="s">
        <v>51</v>
      </c>
      <c r="E39" s="6" t="s">
        <v>21</v>
      </c>
      <c r="F39" s="3">
        <v>104.1</v>
      </c>
    </row>
    <row r="40" spans="1:6" ht="150" customHeight="1">
      <c r="A40" s="19" t="s">
        <v>58</v>
      </c>
      <c r="B40" s="8" t="s">
        <v>11</v>
      </c>
      <c r="C40" s="8" t="s">
        <v>39</v>
      </c>
      <c r="D40" s="20" t="s">
        <v>59</v>
      </c>
      <c r="E40" s="8" t="s">
        <v>9</v>
      </c>
      <c r="F40" s="15">
        <f>F41+F42</f>
        <v>5.76</v>
      </c>
    </row>
    <row r="41" spans="1:6" ht="150" customHeight="1">
      <c r="A41" s="10" t="s">
        <v>18</v>
      </c>
      <c r="B41" s="8" t="s">
        <v>11</v>
      </c>
      <c r="C41" s="8" t="s">
        <v>39</v>
      </c>
      <c r="D41" s="20" t="s">
        <v>59</v>
      </c>
      <c r="E41" s="8" t="s">
        <v>19</v>
      </c>
      <c r="F41" s="15">
        <v>5.04</v>
      </c>
    </row>
    <row r="42" spans="1:6" ht="74.25" customHeight="1">
      <c r="A42" s="11" t="s">
        <v>20</v>
      </c>
      <c r="B42" s="8" t="s">
        <v>11</v>
      </c>
      <c r="C42" s="8" t="s">
        <v>39</v>
      </c>
      <c r="D42" s="20" t="s">
        <v>59</v>
      </c>
      <c r="E42" s="8" t="s">
        <v>21</v>
      </c>
      <c r="F42" s="15">
        <v>0.72</v>
      </c>
    </row>
    <row r="43" spans="1:6" ht="80.25" customHeight="1">
      <c r="A43" s="17" t="s">
        <v>235</v>
      </c>
      <c r="B43" s="18" t="s">
        <v>11</v>
      </c>
      <c r="C43" s="18" t="s">
        <v>39</v>
      </c>
      <c r="D43" s="20" t="s">
        <v>245</v>
      </c>
      <c r="E43" s="18" t="s">
        <v>9</v>
      </c>
      <c r="F43" s="15">
        <f>F44</f>
        <v>200</v>
      </c>
    </row>
    <row r="44" spans="1:6" ht="80.25" customHeight="1">
      <c r="A44" s="17" t="s">
        <v>236</v>
      </c>
      <c r="B44" s="18" t="s">
        <v>11</v>
      </c>
      <c r="C44" s="18" t="s">
        <v>39</v>
      </c>
      <c r="D44" s="20" t="s">
        <v>245</v>
      </c>
      <c r="E44" s="18" t="s">
        <v>9</v>
      </c>
      <c r="F44" s="15">
        <f>F45</f>
        <v>200</v>
      </c>
    </row>
    <row r="45" spans="1:6" ht="115.5" customHeight="1">
      <c r="A45" s="21" t="s">
        <v>60</v>
      </c>
      <c r="B45" s="18" t="s">
        <v>11</v>
      </c>
      <c r="C45" s="18" t="s">
        <v>39</v>
      </c>
      <c r="D45" s="20" t="s">
        <v>61</v>
      </c>
      <c r="E45" s="18" t="s">
        <v>9</v>
      </c>
      <c r="F45" s="15">
        <f>F46</f>
        <v>200</v>
      </c>
    </row>
    <row r="46" spans="1:6" ht="221.25" customHeight="1">
      <c r="A46" s="11" t="s">
        <v>20</v>
      </c>
      <c r="B46" s="18" t="s">
        <v>11</v>
      </c>
      <c r="C46" s="18" t="s">
        <v>39</v>
      </c>
      <c r="D46" s="20" t="s">
        <v>61</v>
      </c>
      <c r="E46" s="18" t="s">
        <v>21</v>
      </c>
      <c r="F46" s="15">
        <v>200</v>
      </c>
    </row>
    <row r="47" spans="1:6" ht="237" customHeight="1">
      <c r="A47" s="17" t="s">
        <v>52</v>
      </c>
      <c r="B47" s="6" t="s">
        <v>11</v>
      </c>
      <c r="C47" s="6" t="s">
        <v>39</v>
      </c>
      <c r="D47" s="2" t="s">
        <v>53</v>
      </c>
      <c r="E47" s="6" t="s">
        <v>9</v>
      </c>
      <c r="F47" s="3">
        <f>F48</f>
        <v>154.3</v>
      </c>
    </row>
    <row r="48" spans="1:6" ht="81.75" customHeight="1">
      <c r="A48" s="17" t="s">
        <v>54</v>
      </c>
      <c r="B48" s="6" t="s">
        <v>11</v>
      </c>
      <c r="C48" s="6" t="s">
        <v>39</v>
      </c>
      <c r="D48" s="2" t="s">
        <v>55</v>
      </c>
      <c r="E48" s="6" t="s">
        <v>9</v>
      </c>
      <c r="F48" s="3">
        <f>F49</f>
        <v>154.3</v>
      </c>
    </row>
    <row r="49" spans="1:6" ht="84.75" customHeight="1">
      <c r="A49" s="4" t="s">
        <v>56</v>
      </c>
      <c r="B49" s="8" t="s">
        <v>11</v>
      </c>
      <c r="C49" s="8" t="s">
        <v>39</v>
      </c>
      <c r="D49" s="18" t="s">
        <v>57</v>
      </c>
      <c r="E49" s="8" t="s">
        <v>9</v>
      </c>
      <c r="F49" s="3">
        <f>F50+F51</f>
        <v>154.3</v>
      </c>
    </row>
    <row r="50" spans="1:6" ht="253.5" customHeight="1">
      <c r="A50" s="10" t="s">
        <v>18</v>
      </c>
      <c r="B50" s="8" t="s">
        <v>11</v>
      </c>
      <c r="C50" s="8" t="s">
        <v>39</v>
      </c>
      <c r="D50" s="18" t="s">
        <v>57</v>
      </c>
      <c r="E50" s="8" t="s">
        <v>19</v>
      </c>
      <c r="F50" s="3">
        <v>122.1</v>
      </c>
    </row>
    <row r="51" spans="1:6" ht="78.75" customHeight="1">
      <c r="A51" s="11" t="s">
        <v>20</v>
      </c>
      <c r="B51" s="8" t="s">
        <v>11</v>
      </c>
      <c r="C51" s="8" t="s">
        <v>39</v>
      </c>
      <c r="D51" s="18" t="s">
        <v>57</v>
      </c>
      <c r="E51" s="8" t="s">
        <v>21</v>
      </c>
      <c r="F51" s="3">
        <v>32.2</v>
      </c>
    </row>
    <row r="52" spans="1:6" ht="69.75" customHeight="1">
      <c r="A52" s="10" t="s">
        <v>62</v>
      </c>
      <c r="B52" s="22" t="s">
        <v>13</v>
      </c>
      <c r="C52" s="22" t="s">
        <v>7</v>
      </c>
      <c r="D52" s="22" t="s">
        <v>8</v>
      </c>
      <c r="E52" s="22" t="s">
        <v>9</v>
      </c>
      <c r="F52" s="3">
        <f>F53</f>
        <v>50</v>
      </c>
    </row>
    <row r="53" spans="1:6" ht="83.25" customHeight="1">
      <c r="A53" s="9" t="s">
        <v>63</v>
      </c>
      <c r="B53" s="6" t="s">
        <v>13</v>
      </c>
      <c r="C53" s="6" t="s">
        <v>64</v>
      </c>
      <c r="D53" s="6" t="s">
        <v>8</v>
      </c>
      <c r="E53" s="6" t="s">
        <v>9</v>
      </c>
      <c r="F53" s="3">
        <f>F54</f>
        <v>50</v>
      </c>
    </row>
    <row r="54" spans="1:6" ht="70.5" customHeight="1">
      <c r="A54" s="9" t="s">
        <v>65</v>
      </c>
      <c r="B54" s="6" t="s">
        <v>13</v>
      </c>
      <c r="C54" s="6" t="s">
        <v>64</v>
      </c>
      <c r="D54" s="6" t="s">
        <v>66</v>
      </c>
      <c r="E54" s="6" t="s">
        <v>9</v>
      </c>
      <c r="F54" s="3">
        <f>F55</f>
        <v>50</v>
      </c>
    </row>
    <row r="55" spans="1:6" ht="114.75" customHeight="1">
      <c r="A55" s="9" t="s">
        <v>67</v>
      </c>
      <c r="B55" s="6" t="s">
        <v>13</v>
      </c>
      <c r="C55" s="6" t="s">
        <v>64</v>
      </c>
      <c r="D55" s="6" t="s">
        <v>68</v>
      </c>
      <c r="E55" s="6" t="s">
        <v>9</v>
      </c>
      <c r="F55" s="3">
        <f>F56</f>
        <v>50</v>
      </c>
    </row>
    <row r="56" spans="1:6" ht="249" customHeight="1">
      <c r="A56" s="11" t="s">
        <v>20</v>
      </c>
      <c r="B56" s="6" t="s">
        <v>13</v>
      </c>
      <c r="C56" s="6" t="s">
        <v>64</v>
      </c>
      <c r="D56" s="6" t="s">
        <v>68</v>
      </c>
      <c r="E56" s="6" t="s">
        <v>21</v>
      </c>
      <c r="F56" s="3">
        <v>50</v>
      </c>
    </row>
    <row r="57" spans="1:6" ht="192.75" customHeight="1">
      <c r="A57" s="9" t="s">
        <v>69</v>
      </c>
      <c r="B57" s="8" t="s">
        <v>23</v>
      </c>
      <c r="C57" s="8" t="s">
        <v>7</v>
      </c>
      <c r="D57" s="8" t="s">
        <v>8</v>
      </c>
      <c r="E57" s="8" t="s">
        <v>9</v>
      </c>
      <c r="F57" s="3">
        <f>F69+F61+F66</f>
        <v>3065.7</v>
      </c>
    </row>
    <row r="58" spans="1:6" ht="82.5" customHeight="1">
      <c r="A58" s="9" t="s">
        <v>70</v>
      </c>
      <c r="B58" s="8" t="s">
        <v>23</v>
      </c>
      <c r="C58" s="8" t="s">
        <v>71</v>
      </c>
      <c r="D58" s="8" t="s">
        <v>72</v>
      </c>
      <c r="E58" s="8" t="s">
        <v>9</v>
      </c>
      <c r="F58" s="3">
        <f>F59</f>
        <v>0</v>
      </c>
    </row>
    <row r="59" spans="1:6" ht="75" customHeight="1">
      <c r="A59" s="9" t="s">
        <v>73</v>
      </c>
      <c r="B59" s="8" t="s">
        <v>23</v>
      </c>
      <c r="C59" s="8" t="s">
        <v>71</v>
      </c>
      <c r="D59" s="8" t="s">
        <v>74</v>
      </c>
      <c r="E59" s="8" t="s">
        <v>9</v>
      </c>
      <c r="F59" s="3">
        <f>F60</f>
        <v>0</v>
      </c>
    </row>
    <row r="60" spans="1:6" ht="42" customHeight="1">
      <c r="A60" s="11" t="s">
        <v>75</v>
      </c>
      <c r="B60" s="8" t="s">
        <v>23</v>
      </c>
      <c r="C60" s="8" t="s">
        <v>71</v>
      </c>
      <c r="D60" s="8" t="s">
        <v>74</v>
      </c>
      <c r="E60" s="8" t="s">
        <v>76</v>
      </c>
      <c r="F60" s="3"/>
    </row>
    <row r="61" spans="1:6" ht="62.25" customHeight="1">
      <c r="A61" s="23" t="s">
        <v>77</v>
      </c>
      <c r="B61" s="8" t="s">
        <v>23</v>
      </c>
      <c r="C61" s="8" t="s">
        <v>78</v>
      </c>
      <c r="D61" s="8" t="s">
        <v>8</v>
      </c>
      <c r="E61" s="8" t="s">
        <v>9</v>
      </c>
      <c r="F61" s="3">
        <f>F62+F64</f>
        <v>841.1</v>
      </c>
    </row>
    <row r="62" spans="1:6" ht="69" customHeight="1">
      <c r="A62" s="11" t="s">
        <v>79</v>
      </c>
      <c r="B62" s="8" t="s">
        <v>23</v>
      </c>
      <c r="C62" s="8" t="s">
        <v>78</v>
      </c>
      <c r="D62" s="8" t="s">
        <v>80</v>
      </c>
      <c r="E62" s="8" t="s">
        <v>9</v>
      </c>
      <c r="F62" s="3">
        <f>F63</f>
        <v>800</v>
      </c>
    </row>
    <row r="63" spans="1:6" ht="83.25" customHeight="1">
      <c r="A63" s="11" t="s">
        <v>81</v>
      </c>
      <c r="B63" s="8" t="s">
        <v>23</v>
      </c>
      <c r="C63" s="8" t="s">
        <v>78</v>
      </c>
      <c r="D63" s="8" t="s">
        <v>80</v>
      </c>
      <c r="E63" s="8" t="s">
        <v>82</v>
      </c>
      <c r="F63" s="3">
        <v>800</v>
      </c>
    </row>
    <row r="64" spans="1:6" ht="66" customHeight="1">
      <c r="A64" s="24" t="s">
        <v>83</v>
      </c>
      <c r="B64" s="8" t="s">
        <v>23</v>
      </c>
      <c r="C64" s="8" t="s">
        <v>78</v>
      </c>
      <c r="D64" s="8" t="s">
        <v>84</v>
      </c>
      <c r="E64" s="8" t="s">
        <v>9</v>
      </c>
      <c r="F64" s="3">
        <f>F65</f>
        <v>41.1</v>
      </c>
    </row>
    <row r="65" spans="1:6" ht="29.25" customHeight="1">
      <c r="A65" s="11" t="s">
        <v>20</v>
      </c>
      <c r="B65" s="8" t="s">
        <v>23</v>
      </c>
      <c r="C65" s="8" t="s">
        <v>78</v>
      </c>
      <c r="D65" s="8" t="s">
        <v>84</v>
      </c>
      <c r="E65" s="8" t="s">
        <v>21</v>
      </c>
      <c r="F65" s="3">
        <v>41.1</v>
      </c>
    </row>
    <row r="66" spans="1:6" ht="30">
      <c r="A66" s="9" t="s">
        <v>85</v>
      </c>
      <c r="B66" s="25" t="s">
        <v>23</v>
      </c>
      <c r="C66" s="25" t="s">
        <v>64</v>
      </c>
      <c r="D66" s="25" t="s">
        <v>8</v>
      </c>
      <c r="E66" s="6" t="s">
        <v>9</v>
      </c>
      <c r="F66" s="3">
        <f>F67</f>
        <v>2104.6</v>
      </c>
    </row>
    <row r="67" spans="1:6" ht="131.25" customHeight="1">
      <c r="A67" s="11" t="s">
        <v>86</v>
      </c>
      <c r="B67" s="8" t="s">
        <v>23</v>
      </c>
      <c r="C67" s="8" t="s">
        <v>64</v>
      </c>
      <c r="D67" s="18" t="s">
        <v>87</v>
      </c>
      <c r="E67" s="26" t="s">
        <v>9</v>
      </c>
      <c r="F67" s="3">
        <f>F68</f>
        <v>2104.6</v>
      </c>
    </row>
    <row r="68" spans="1:6" ht="135" customHeight="1">
      <c r="A68" s="11" t="s">
        <v>20</v>
      </c>
      <c r="B68" s="8" t="s">
        <v>23</v>
      </c>
      <c r="C68" s="8" t="s">
        <v>64</v>
      </c>
      <c r="D68" s="18" t="s">
        <v>88</v>
      </c>
      <c r="E68" s="26" t="s">
        <v>21</v>
      </c>
      <c r="F68" s="3">
        <v>2104.6</v>
      </c>
    </row>
    <row r="69" spans="1:6" ht="22.5" customHeight="1">
      <c r="A69" s="9" t="s">
        <v>89</v>
      </c>
      <c r="B69" s="8" t="s">
        <v>23</v>
      </c>
      <c r="C69" s="8" t="s">
        <v>90</v>
      </c>
      <c r="D69" s="8" t="s">
        <v>8</v>
      </c>
      <c r="E69" s="26" t="s">
        <v>9</v>
      </c>
      <c r="F69" s="3">
        <f>F70</f>
        <v>120</v>
      </c>
    </row>
    <row r="70" spans="1:6" ht="53.25" customHeight="1">
      <c r="A70" s="91" t="s">
        <v>237</v>
      </c>
      <c r="B70" s="6" t="s">
        <v>23</v>
      </c>
      <c r="C70" s="6" t="s">
        <v>90</v>
      </c>
      <c r="D70" s="27" t="s">
        <v>91</v>
      </c>
      <c r="E70" s="6" t="s">
        <v>9</v>
      </c>
      <c r="F70" s="3">
        <f>F71</f>
        <v>120</v>
      </c>
    </row>
    <row r="71" spans="1:6" ht="118.5" customHeight="1">
      <c r="A71" s="9" t="s">
        <v>92</v>
      </c>
      <c r="B71" s="6" t="s">
        <v>23</v>
      </c>
      <c r="C71" s="6" t="s">
        <v>90</v>
      </c>
      <c r="D71" s="27" t="s">
        <v>91</v>
      </c>
      <c r="E71" s="6" t="s">
        <v>93</v>
      </c>
      <c r="F71" s="3">
        <v>120</v>
      </c>
    </row>
    <row r="72" spans="1:6" ht="61.5" customHeight="1">
      <c r="A72" s="9" t="s">
        <v>94</v>
      </c>
      <c r="B72" s="6" t="s">
        <v>78</v>
      </c>
      <c r="C72" s="6" t="s">
        <v>7</v>
      </c>
      <c r="D72" s="27" t="s">
        <v>8</v>
      </c>
      <c r="E72" s="6" t="s">
        <v>9</v>
      </c>
      <c r="F72" s="3">
        <f>F74</f>
        <v>9</v>
      </c>
    </row>
    <row r="73" spans="1:6" ht="71.25" customHeight="1">
      <c r="A73" s="9" t="s">
        <v>95</v>
      </c>
      <c r="B73" s="6" t="s">
        <v>78</v>
      </c>
      <c r="C73" s="6" t="s">
        <v>78</v>
      </c>
      <c r="D73" s="27" t="s">
        <v>8</v>
      </c>
      <c r="E73" s="6" t="s">
        <v>9</v>
      </c>
      <c r="F73" s="3">
        <f>F74</f>
        <v>9</v>
      </c>
    </row>
    <row r="74" spans="1:6" ht="42" customHeight="1">
      <c r="A74" s="9" t="s">
        <v>96</v>
      </c>
      <c r="B74" s="6" t="s">
        <v>78</v>
      </c>
      <c r="C74" s="6" t="s">
        <v>78</v>
      </c>
      <c r="D74" s="27" t="s">
        <v>97</v>
      </c>
      <c r="E74" s="6" t="s">
        <v>9</v>
      </c>
      <c r="F74" s="3">
        <f>F75</f>
        <v>9</v>
      </c>
    </row>
    <row r="75" spans="1:6" ht="104.25" customHeight="1">
      <c r="A75" s="11" t="s">
        <v>20</v>
      </c>
      <c r="B75" s="6" t="s">
        <v>78</v>
      </c>
      <c r="C75" s="6" t="s">
        <v>78</v>
      </c>
      <c r="D75" s="27" t="s">
        <v>97</v>
      </c>
      <c r="E75" s="27" t="s">
        <v>21</v>
      </c>
      <c r="F75" s="3">
        <v>9</v>
      </c>
    </row>
    <row r="76" spans="1:6" ht="63.75" customHeight="1">
      <c r="A76" s="11" t="s">
        <v>98</v>
      </c>
      <c r="B76" s="5" t="s">
        <v>99</v>
      </c>
      <c r="C76" s="5" t="s">
        <v>7</v>
      </c>
      <c r="D76" s="27" t="s">
        <v>8</v>
      </c>
      <c r="E76" s="28" t="s">
        <v>9</v>
      </c>
      <c r="F76" s="3">
        <f>F77</f>
        <v>18</v>
      </c>
    </row>
    <row r="77" spans="1:6" ht="42.75" customHeight="1">
      <c r="A77" s="11" t="s">
        <v>100</v>
      </c>
      <c r="B77" s="5" t="s">
        <v>99</v>
      </c>
      <c r="C77" s="5" t="s">
        <v>99</v>
      </c>
      <c r="D77" s="27" t="s">
        <v>8</v>
      </c>
      <c r="E77" s="28" t="s">
        <v>9</v>
      </c>
      <c r="F77" s="3">
        <f>F78</f>
        <v>18</v>
      </c>
    </row>
    <row r="78" spans="1:6" ht="54.75" customHeight="1">
      <c r="A78" s="9" t="s">
        <v>238</v>
      </c>
      <c r="B78" s="5" t="s">
        <v>99</v>
      </c>
      <c r="C78" s="5" t="s">
        <v>99</v>
      </c>
      <c r="D78" s="27" t="s">
        <v>101</v>
      </c>
      <c r="E78" s="28" t="s">
        <v>9</v>
      </c>
      <c r="F78" s="3">
        <f>F79</f>
        <v>18</v>
      </c>
    </row>
    <row r="79" spans="1:6" ht="63.75" customHeight="1">
      <c r="A79" s="11" t="s">
        <v>20</v>
      </c>
      <c r="B79" s="5" t="s">
        <v>99</v>
      </c>
      <c r="C79" s="5" t="s">
        <v>99</v>
      </c>
      <c r="D79" s="27" t="s">
        <v>101</v>
      </c>
      <c r="E79" s="28" t="s">
        <v>21</v>
      </c>
      <c r="F79" s="3">
        <v>18</v>
      </c>
    </row>
    <row r="80" spans="1:6" ht="30.75" customHeight="1">
      <c r="A80" s="29" t="s">
        <v>102</v>
      </c>
      <c r="B80" s="30" t="s">
        <v>103</v>
      </c>
      <c r="C80" s="30" t="s">
        <v>7</v>
      </c>
      <c r="D80" s="30" t="s">
        <v>8</v>
      </c>
      <c r="E80" s="31" t="s">
        <v>9</v>
      </c>
      <c r="F80" s="3">
        <f>F81+F85</f>
        <v>2182.4</v>
      </c>
    </row>
    <row r="81" spans="1:6" ht="40.5" customHeight="1">
      <c r="A81" s="91" t="s">
        <v>239</v>
      </c>
      <c r="B81" s="32" t="s">
        <v>103</v>
      </c>
      <c r="C81" s="32" t="s">
        <v>11</v>
      </c>
      <c r="D81" s="32" t="s">
        <v>8</v>
      </c>
      <c r="E81" s="33" t="s">
        <v>9</v>
      </c>
      <c r="F81" s="3">
        <f>F82</f>
        <v>1200</v>
      </c>
    </row>
    <row r="82" spans="1:6" ht="92.25" customHeight="1">
      <c r="A82" s="9" t="s">
        <v>104</v>
      </c>
      <c r="B82" s="34" t="s">
        <v>103</v>
      </c>
      <c r="C82" s="34" t="s">
        <v>11</v>
      </c>
      <c r="D82" s="34" t="s">
        <v>105</v>
      </c>
      <c r="E82" s="28" t="s">
        <v>9</v>
      </c>
      <c r="F82" s="3">
        <f>F83</f>
        <v>1200</v>
      </c>
    </row>
    <row r="83" spans="1:6" ht="75.75" customHeight="1">
      <c r="A83" s="9" t="s">
        <v>106</v>
      </c>
      <c r="B83" s="34" t="s">
        <v>103</v>
      </c>
      <c r="C83" s="34" t="s">
        <v>11</v>
      </c>
      <c r="D83" s="34" t="s">
        <v>107</v>
      </c>
      <c r="E83" s="28" t="s">
        <v>9</v>
      </c>
      <c r="F83" s="3">
        <f>F84</f>
        <v>1200</v>
      </c>
    </row>
    <row r="84" spans="1:6" ht="22.5" customHeight="1">
      <c r="A84" s="10" t="s">
        <v>108</v>
      </c>
      <c r="B84" s="34" t="s">
        <v>103</v>
      </c>
      <c r="C84" s="34" t="s">
        <v>11</v>
      </c>
      <c r="D84" s="34" t="s">
        <v>107</v>
      </c>
      <c r="E84" s="28" t="s">
        <v>109</v>
      </c>
      <c r="F84" s="3">
        <v>1200</v>
      </c>
    </row>
    <row r="85" spans="1:6" ht="35.25" customHeight="1">
      <c r="A85" s="29" t="s">
        <v>110</v>
      </c>
      <c r="B85" s="32" t="s">
        <v>103</v>
      </c>
      <c r="C85" s="32" t="s">
        <v>13</v>
      </c>
      <c r="D85" s="32" t="s">
        <v>8</v>
      </c>
      <c r="E85" s="33" t="s">
        <v>9</v>
      </c>
      <c r="F85" s="3">
        <f>F95+F87+F93</f>
        <v>982.4</v>
      </c>
    </row>
    <row r="86" spans="1:6" ht="52.5" customHeight="1">
      <c r="A86" s="17" t="s">
        <v>111</v>
      </c>
      <c r="B86" s="34" t="s">
        <v>103</v>
      </c>
      <c r="C86" s="34" t="s">
        <v>13</v>
      </c>
      <c r="D86" s="34" t="s">
        <v>112</v>
      </c>
      <c r="E86" s="28" t="s">
        <v>9</v>
      </c>
      <c r="F86" s="3">
        <f>F87</f>
        <v>344</v>
      </c>
    </row>
    <row r="87" spans="1:6" ht="77.25" customHeight="1">
      <c r="A87" s="17" t="s">
        <v>113</v>
      </c>
      <c r="B87" s="34" t="s">
        <v>103</v>
      </c>
      <c r="C87" s="34" t="s">
        <v>13</v>
      </c>
      <c r="D87" s="34" t="s">
        <v>114</v>
      </c>
      <c r="E87" s="28" t="s">
        <v>9</v>
      </c>
      <c r="F87" s="3">
        <f>F88+F91</f>
        <v>344</v>
      </c>
    </row>
    <row r="88" spans="1:6" ht="28.5" customHeight="1">
      <c r="A88" s="9" t="s">
        <v>115</v>
      </c>
      <c r="B88" s="35" t="s">
        <v>103</v>
      </c>
      <c r="C88" s="35" t="s">
        <v>13</v>
      </c>
      <c r="D88" s="36" t="s">
        <v>116</v>
      </c>
      <c r="E88" s="37" t="s">
        <v>9</v>
      </c>
      <c r="F88" s="3">
        <f>F89+F90</f>
        <v>319</v>
      </c>
    </row>
    <row r="89" spans="1:6" ht="32.25" customHeight="1">
      <c r="A89" s="29" t="s">
        <v>117</v>
      </c>
      <c r="B89" s="36" t="s">
        <v>103</v>
      </c>
      <c r="C89" s="36" t="s">
        <v>13</v>
      </c>
      <c r="D89" s="36" t="s">
        <v>116</v>
      </c>
      <c r="E89" s="38" t="s">
        <v>118</v>
      </c>
      <c r="F89" s="3">
        <v>294</v>
      </c>
    </row>
    <row r="90" spans="1:6" ht="46.5" customHeight="1">
      <c r="A90" s="29" t="s">
        <v>240</v>
      </c>
      <c r="B90" s="36" t="s">
        <v>103</v>
      </c>
      <c r="C90" s="36" t="s">
        <v>13</v>
      </c>
      <c r="D90" s="36" t="s">
        <v>116</v>
      </c>
      <c r="E90" s="38" t="s">
        <v>118</v>
      </c>
      <c r="F90" s="3">
        <v>25</v>
      </c>
    </row>
    <row r="91" spans="1:6" ht="36" customHeight="1">
      <c r="A91" s="9" t="s">
        <v>119</v>
      </c>
      <c r="B91" s="35" t="s">
        <v>103</v>
      </c>
      <c r="C91" s="35" t="s">
        <v>13</v>
      </c>
      <c r="D91" s="36" t="s">
        <v>120</v>
      </c>
      <c r="E91" s="38" t="s">
        <v>9</v>
      </c>
      <c r="F91" s="3">
        <f>F92</f>
        <v>25</v>
      </c>
    </row>
    <row r="92" spans="1:6" ht="30" customHeight="1">
      <c r="A92" s="29" t="s">
        <v>240</v>
      </c>
      <c r="B92" s="35" t="s">
        <v>103</v>
      </c>
      <c r="C92" s="35" t="s">
        <v>13</v>
      </c>
      <c r="D92" s="36" t="s">
        <v>120</v>
      </c>
      <c r="E92" s="38" t="s">
        <v>118</v>
      </c>
      <c r="F92" s="3">
        <v>25</v>
      </c>
    </row>
    <row r="93" spans="1:6" ht="24.75" customHeight="1">
      <c r="A93" s="11" t="s">
        <v>127</v>
      </c>
      <c r="B93" s="39" t="s">
        <v>103</v>
      </c>
      <c r="C93" s="39" t="s">
        <v>13</v>
      </c>
      <c r="D93" s="40" t="s">
        <v>128</v>
      </c>
      <c r="E93" s="27" t="s">
        <v>9</v>
      </c>
      <c r="F93" s="3">
        <f>F94</f>
        <v>138.4</v>
      </c>
    </row>
    <row r="94" spans="1:6" ht="156.75" customHeight="1">
      <c r="A94" s="29" t="s">
        <v>117</v>
      </c>
      <c r="B94" s="39" t="s">
        <v>103</v>
      </c>
      <c r="C94" s="39" t="s">
        <v>13</v>
      </c>
      <c r="D94" s="40" t="s">
        <v>128</v>
      </c>
      <c r="E94" s="27" t="s">
        <v>118</v>
      </c>
      <c r="F94" s="3">
        <v>138.4</v>
      </c>
    </row>
    <row r="95" spans="1:6" ht="170.25" customHeight="1">
      <c r="A95" s="9" t="s">
        <v>121</v>
      </c>
      <c r="B95" s="34" t="s">
        <v>103</v>
      </c>
      <c r="C95" s="34" t="s">
        <v>13</v>
      </c>
      <c r="D95" s="34" t="s">
        <v>122</v>
      </c>
      <c r="E95" s="28" t="s">
        <v>9</v>
      </c>
      <c r="F95" s="3">
        <f>F96</f>
        <v>500</v>
      </c>
    </row>
    <row r="96" spans="1:6" ht="105.75" customHeight="1">
      <c r="A96" s="9" t="s">
        <v>123</v>
      </c>
      <c r="B96" s="34" t="s">
        <v>103</v>
      </c>
      <c r="C96" s="34" t="s">
        <v>13</v>
      </c>
      <c r="D96" s="34" t="s">
        <v>124</v>
      </c>
      <c r="E96" s="28" t="s">
        <v>9</v>
      </c>
      <c r="F96" s="3">
        <f>F97+F98</f>
        <v>500</v>
      </c>
    </row>
    <row r="97" spans="1:6" ht="72.75" customHeight="1">
      <c r="A97" s="11" t="s">
        <v>20</v>
      </c>
      <c r="B97" s="34" t="s">
        <v>103</v>
      </c>
      <c r="C97" s="34" t="s">
        <v>13</v>
      </c>
      <c r="D97" s="34" t="s">
        <v>124</v>
      </c>
      <c r="E97" s="27" t="s">
        <v>21</v>
      </c>
      <c r="F97" s="3">
        <v>100</v>
      </c>
    </row>
    <row r="98" spans="1:6" ht="103.5" customHeight="1">
      <c r="A98" s="9" t="s">
        <v>125</v>
      </c>
      <c r="B98" s="34" t="s">
        <v>103</v>
      </c>
      <c r="C98" s="34" t="s">
        <v>13</v>
      </c>
      <c r="D98" s="34" t="s">
        <v>124</v>
      </c>
      <c r="E98" s="27" t="s">
        <v>126</v>
      </c>
      <c r="F98" s="3">
        <v>400</v>
      </c>
    </row>
    <row r="99" spans="1:6" ht="100.5" customHeight="1">
      <c r="A99" s="23" t="s">
        <v>129</v>
      </c>
      <c r="B99" s="32" t="s">
        <v>90</v>
      </c>
      <c r="C99" s="32" t="s">
        <v>7</v>
      </c>
      <c r="D99" s="32" t="s">
        <v>8</v>
      </c>
      <c r="E99" s="33" t="s">
        <v>9</v>
      </c>
      <c r="F99" s="3">
        <f>F100</f>
        <v>100</v>
      </c>
    </row>
    <row r="100" spans="1:6" ht="64.5" customHeight="1">
      <c r="A100" s="9" t="s">
        <v>130</v>
      </c>
      <c r="B100" s="32" t="s">
        <v>90</v>
      </c>
      <c r="C100" s="6" t="s">
        <v>131</v>
      </c>
      <c r="D100" s="6" t="s">
        <v>8</v>
      </c>
      <c r="E100" s="27" t="s">
        <v>9</v>
      </c>
      <c r="F100" s="3">
        <f>F101</f>
        <v>100</v>
      </c>
    </row>
    <row r="101" spans="1:6" ht="30" customHeight="1">
      <c r="A101" s="9" t="s">
        <v>132</v>
      </c>
      <c r="B101" s="32" t="s">
        <v>90</v>
      </c>
      <c r="C101" s="6" t="s">
        <v>131</v>
      </c>
      <c r="D101" s="6" t="s">
        <v>133</v>
      </c>
      <c r="E101" s="27" t="s">
        <v>9</v>
      </c>
      <c r="F101" s="3">
        <f>F102</f>
        <v>100</v>
      </c>
    </row>
    <row r="102" spans="1:6" ht="36.75" customHeight="1">
      <c r="A102" s="11" t="s">
        <v>20</v>
      </c>
      <c r="B102" s="32" t="s">
        <v>90</v>
      </c>
      <c r="C102" s="6" t="s">
        <v>131</v>
      </c>
      <c r="D102" s="6" t="s">
        <v>133</v>
      </c>
      <c r="E102" s="27" t="s">
        <v>21</v>
      </c>
      <c r="F102" s="3">
        <v>100</v>
      </c>
    </row>
    <row r="103" spans="1:6" ht="73.5" customHeight="1">
      <c r="A103" s="1" t="s">
        <v>134</v>
      </c>
      <c r="B103" s="41" t="s">
        <v>7</v>
      </c>
      <c r="C103" s="41" t="s">
        <v>7</v>
      </c>
      <c r="D103" s="41" t="s">
        <v>8</v>
      </c>
      <c r="E103" s="41" t="s">
        <v>9</v>
      </c>
      <c r="F103" s="15">
        <f>F105+F113+F110</f>
        <v>14209.4</v>
      </c>
    </row>
    <row r="104" spans="1:6" ht="68.25" customHeight="1">
      <c r="A104" s="13" t="s">
        <v>10</v>
      </c>
      <c r="B104" s="6" t="s">
        <v>11</v>
      </c>
      <c r="C104" s="6" t="s">
        <v>7</v>
      </c>
      <c r="D104" s="6" t="s">
        <v>8</v>
      </c>
      <c r="E104" s="6" t="s">
        <v>9</v>
      </c>
      <c r="F104" s="15">
        <f>F105+F110</f>
        <v>3487.09</v>
      </c>
    </row>
    <row r="105" spans="1:6" ht="152.25" customHeight="1">
      <c r="A105" s="42" t="s">
        <v>135</v>
      </c>
      <c r="B105" s="8" t="s">
        <v>11</v>
      </c>
      <c r="C105" s="8" t="s">
        <v>71</v>
      </c>
      <c r="D105" s="8" t="s">
        <v>8</v>
      </c>
      <c r="E105" s="8" t="s">
        <v>9</v>
      </c>
      <c r="F105" s="15">
        <f>F106</f>
        <v>2752.09</v>
      </c>
    </row>
    <row r="106" spans="1:6" ht="79.5" customHeight="1">
      <c r="A106" s="10" t="s">
        <v>14</v>
      </c>
      <c r="B106" s="39" t="s">
        <v>11</v>
      </c>
      <c r="C106" s="39" t="s">
        <v>71</v>
      </c>
      <c r="D106" s="39" t="s">
        <v>24</v>
      </c>
      <c r="E106" s="39" t="s">
        <v>9</v>
      </c>
      <c r="F106" s="43">
        <f>F107</f>
        <v>2752.09</v>
      </c>
    </row>
    <row r="107" spans="1:6" ht="15.75">
      <c r="A107" s="10" t="s">
        <v>16</v>
      </c>
      <c r="B107" s="39" t="s">
        <v>11</v>
      </c>
      <c r="C107" s="39" t="s">
        <v>71</v>
      </c>
      <c r="D107" s="39" t="s">
        <v>17</v>
      </c>
      <c r="E107" s="39" t="s">
        <v>9</v>
      </c>
      <c r="F107" s="43">
        <f>F108+F109</f>
        <v>2752.09</v>
      </c>
    </row>
    <row r="108" spans="1:6" ht="47.25" customHeight="1">
      <c r="A108" s="10" t="s">
        <v>18</v>
      </c>
      <c r="B108" s="39" t="s">
        <v>11</v>
      </c>
      <c r="C108" s="39" t="s">
        <v>71</v>
      </c>
      <c r="D108" s="39" t="s">
        <v>17</v>
      </c>
      <c r="E108" s="39" t="s">
        <v>19</v>
      </c>
      <c r="F108" s="44">
        <f>1692.6+1.9</f>
        <v>1694.5</v>
      </c>
    </row>
    <row r="109" spans="1:6" ht="64.5" customHeight="1">
      <c r="A109" s="11" t="s">
        <v>20</v>
      </c>
      <c r="B109" s="41" t="s">
        <v>11</v>
      </c>
      <c r="C109" s="41" t="s">
        <v>71</v>
      </c>
      <c r="D109" s="41" t="s">
        <v>17</v>
      </c>
      <c r="E109" s="41" t="s">
        <v>21</v>
      </c>
      <c r="F109" s="15">
        <f>1057.4+0.19</f>
        <v>1057.5900000000001</v>
      </c>
    </row>
    <row r="110" spans="1:6" ht="80.25" customHeight="1">
      <c r="A110" s="24" t="s">
        <v>38</v>
      </c>
      <c r="B110" s="6" t="s">
        <v>11</v>
      </c>
      <c r="C110" s="6" t="s">
        <v>39</v>
      </c>
      <c r="D110" s="6" t="s">
        <v>8</v>
      </c>
      <c r="E110" s="6" t="s">
        <v>9</v>
      </c>
      <c r="F110" s="3">
        <f>F111</f>
        <v>735</v>
      </c>
    </row>
    <row r="111" spans="1:6" ht="74.25" customHeight="1">
      <c r="A111" s="90" t="s">
        <v>136</v>
      </c>
      <c r="B111" s="2" t="s">
        <v>11</v>
      </c>
      <c r="C111" s="2" t="s">
        <v>39</v>
      </c>
      <c r="D111" s="2" t="s">
        <v>137</v>
      </c>
      <c r="E111" s="2" t="s">
        <v>9</v>
      </c>
      <c r="F111" s="3">
        <f>F112</f>
        <v>735</v>
      </c>
    </row>
    <row r="112" spans="1:6" ht="60">
      <c r="A112" s="11" t="s">
        <v>20</v>
      </c>
      <c r="B112" s="6" t="s">
        <v>11</v>
      </c>
      <c r="C112" s="6" t="s">
        <v>39</v>
      </c>
      <c r="D112" s="2" t="s">
        <v>137</v>
      </c>
      <c r="E112" s="6" t="s">
        <v>21</v>
      </c>
      <c r="F112" s="3">
        <v>735</v>
      </c>
    </row>
    <row r="113" spans="1:6" ht="89.25" customHeight="1">
      <c r="A113" s="4" t="s">
        <v>138</v>
      </c>
      <c r="B113" s="6" t="s">
        <v>139</v>
      </c>
      <c r="C113" s="6" t="s">
        <v>7</v>
      </c>
      <c r="D113" s="6" t="s">
        <v>8</v>
      </c>
      <c r="E113" s="6" t="s">
        <v>9</v>
      </c>
      <c r="F113" s="15">
        <f>F114</f>
        <v>10722.31</v>
      </c>
    </row>
    <row r="114" spans="1:6" ht="86.25" customHeight="1">
      <c r="A114" s="45" t="s">
        <v>140</v>
      </c>
      <c r="B114" s="34" t="s">
        <v>139</v>
      </c>
      <c r="C114" s="34" t="s">
        <v>11</v>
      </c>
      <c r="D114" s="34" t="s">
        <v>8</v>
      </c>
      <c r="E114" s="46" t="s">
        <v>9</v>
      </c>
      <c r="F114" s="47">
        <f>F115</f>
        <v>10722.31</v>
      </c>
    </row>
    <row r="115" spans="1:6" ht="38.25" customHeight="1">
      <c r="A115" s="9" t="s">
        <v>141</v>
      </c>
      <c r="B115" s="34" t="s">
        <v>139</v>
      </c>
      <c r="C115" s="34" t="s">
        <v>11</v>
      </c>
      <c r="D115" s="34" t="s">
        <v>142</v>
      </c>
      <c r="E115" s="46" t="s">
        <v>9</v>
      </c>
      <c r="F115" s="47">
        <f>F116</f>
        <v>10722.31</v>
      </c>
    </row>
    <row r="116" spans="1:6" ht="89.25" customHeight="1">
      <c r="A116" s="9" t="s">
        <v>143</v>
      </c>
      <c r="B116" s="34" t="s">
        <v>139</v>
      </c>
      <c r="C116" s="34" t="s">
        <v>11</v>
      </c>
      <c r="D116" s="48" t="s">
        <v>144</v>
      </c>
      <c r="E116" s="49" t="s">
        <v>9</v>
      </c>
      <c r="F116" s="47">
        <f>F117</f>
        <v>10722.31</v>
      </c>
    </row>
    <row r="117" spans="1:6" ht="72.75" customHeight="1">
      <c r="A117" s="45" t="s">
        <v>145</v>
      </c>
      <c r="B117" s="34" t="s">
        <v>139</v>
      </c>
      <c r="C117" s="34" t="s">
        <v>11</v>
      </c>
      <c r="D117" s="48" t="s">
        <v>144</v>
      </c>
      <c r="E117" s="46" t="s">
        <v>146</v>
      </c>
      <c r="F117" s="47">
        <v>10722.31</v>
      </c>
    </row>
    <row r="118" spans="1:6" ht="36" customHeight="1">
      <c r="A118" s="1" t="s">
        <v>147</v>
      </c>
      <c r="B118" s="2" t="s">
        <v>7</v>
      </c>
      <c r="C118" s="2" t="s">
        <v>7</v>
      </c>
      <c r="D118" s="2" t="s">
        <v>8</v>
      </c>
      <c r="E118" s="2" t="s">
        <v>9</v>
      </c>
      <c r="F118" s="3">
        <f>F119+F125+F156</f>
        <v>19499.899999999998</v>
      </c>
    </row>
    <row r="119" spans="1:6" ht="78.75" customHeight="1">
      <c r="A119" s="50" t="s">
        <v>148</v>
      </c>
      <c r="B119" s="51" t="s">
        <v>99</v>
      </c>
      <c r="C119" s="51" t="s">
        <v>7</v>
      </c>
      <c r="D119" s="51" t="s">
        <v>8</v>
      </c>
      <c r="E119" s="51" t="s">
        <v>9</v>
      </c>
      <c r="F119" s="52">
        <f>F120</f>
        <v>2500</v>
      </c>
    </row>
    <row r="120" spans="1:6" ht="93" customHeight="1">
      <c r="A120" s="11" t="s">
        <v>98</v>
      </c>
      <c r="B120" s="53" t="s">
        <v>99</v>
      </c>
      <c r="C120" s="53" t="s">
        <v>7</v>
      </c>
      <c r="D120" s="53" t="s">
        <v>8</v>
      </c>
      <c r="E120" s="53" t="s">
        <v>9</v>
      </c>
      <c r="F120" s="44">
        <f>F121</f>
        <v>2500</v>
      </c>
    </row>
    <row r="121" spans="1:6" ht="87" customHeight="1">
      <c r="A121" s="11" t="s">
        <v>149</v>
      </c>
      <c r="B121" s="39" t="s">
        <v>99</v>
      </c>
      <c r="C121" s="39" t="s">
        <v>131</v>
      </c>
      <c r="D121" s="39" t="s">
        <v>8</v>
      </c>
      <c r="E121" s="39" t="s">
        <v>9</v>
      </c>
      <c r="F121" s="44">
        <f>F122</f>
        <v>2500</v>
      </c>
    </row>
    <row r="122" spans="1:6" ht="73.5" customHeight="1">
      <c r="A122" s="10" t="s">
        <v>150</v>
      </c>
      <c r="B122" s="54" t="s">
        <v>99</v>
      </c>
      <c r="C122" s="54" t="s">
        <v>131</v>
      </c>
      <c r="D122" s="55" t="s">
        <v>151</v>
      </c>
      <c r="E122" s="54" t="s">
        <v>9</v>
      </c>
      <c r="F122" s="56">
        <f>F123</f>
        <v>2500</v>
      </c>
    </row>
    <row r="123" spans="1:6" ht="39.75" customHeight="1">
      <c r="A123" s="10" t="s">
        <v>42</v>
      </c>
      <c r="B123" s="54" t="s">
        <v>99</v>
      </c>
      <c r="C123" s="54" t="s">
        <v>131</v>
      </c>
      <c r="D123" s="55" t="s">
        <v>152</v>
      </c>
      <c r="E123" s="54" t="s">
        <v>9</v>
      </c>
      <c r="F123" s="56">
        <f>F124</f>
        <v>2500</v>
      </c>
    </row>
    <row r="124" spans="1:6" ht="65.25" customHeight="1">
      <c r="A124" s="11" t="s">
        <v>81</v>
      </c>
      <c r="B124" s="54" t="s">
        <v>99</v>
      </c>
      <c r="C124" s="54" t="s">
        <v>131</v>
      </c>
      <c r="D124" s="55" t="s">
        <v>152</v>
      </c>
      <c r="E124" s="54" t="s">
        <v>82</v>
      </c>
      <c r="F124" s="44">
        <v>2500</v>
      </c>
    </row>
    <row r="125" spans="1:6" ht="48" customHeight="1">
      <c r="A125" s="57" t="s">
        <v>153</v>
      </c>
      <c r="B125" s="39" t="s">
        <v>154</v>
      </c>
      <c r="C125" s="39" t="s">
        <v>7</v>
      </c>
      <c r="D125" s="39" t="s">
        <v>8</v>
      </c>
      <c r="E125" s="39" t="s">
        <v>9</v>
      </c>
      <c r="F125" s="44">
        <f>F126+F150</f>
        <v>16973.8</v>
      </c>
    </row>
    <row r="126" spans="1:6" ht="68.25" customHeight="1">
      <c r="A126" s="24" t="s">
        <v>155</v>
      </c>
      <c r="B126" s="58" t="s">
        <v>154</v>
      </c>
      <c r="C126" s="58" t="s">
        <v>11</v>
      </c>
      <c r="D126" s="58" t="s">
        <v>8</v>
      </c>
      <c r="E126" s="58" t="s">
        <v>9</v>
      </c>
      <c r="F126" s="52">
        <f>F127+F131+F136+F148</f>
        <v>16573.8</v>
      </c>
    </row>
    <row r="127" spans="1:6" ht="45">
      <c r="A127" s="11" t="s">
        <v>156</v>
      </c>
      <c r="B127" s="58" t="s">
        <v>154</v>
      </c>
      <c r="C127" s="58" t="s">
        <v>11</v>
      </c>
      <c r="D127" s="58" t="s">
        <v>157</v>
      </c>
      <c r="E127" s="58" t="s">
        <v>9</v>
      </c>
      <c r="F127" s="52">
        <f>F128</f>
        <v>2834.9</v>
      </c>
    </row>
    <row r="128" spans="1:6" ht="30">
      <c r="A128" s="24" t="s">
        <v>160</v>
      </c>
      <c r="B128" s="61" t="s">
        <v>154</v>
      </c>
      <c r="C128" s="61" t="s">
        <v>11</v>
      </c>
      <c r="D128" s="61" t="s">
        <v>161</v>
      </c>
      <c r="E128" s="61" t="s">
        <v>9</v>
      </c>
      <c r="F128" s="3">
        <f>F129+F130</f>
        <v>2834.9</v>
      </c>
    </row>
    <row r="129" spans="1:6" ht="33.75" customHeight="1">
      <c r="A129" s="9" t="s">
        <v>125</v>
      </c>
      <c r="B129" s="61" t="s">
        <v>154</v>
      </c>
      <c r="C129" s="61" t="s">
        <v>11</v>
      </c>
      <c r="D129" s="61" t="s">
        <v>161</v>
      </c>
      <c r="E129" s="61" t="s">
        <v>126</v>
      </c>
      <c r="F129" s="3">
        <v>13</v>
      </c>
    </row>
    <row r="130" spans="1:6" ht="42" customHeight="1">
      <c r="A130" s="11" t="s">
        <v>81</v>
      </c>
      <c r="B130" s="61" t="s">
        <v>154</v>
      </c>
      <c r="C130" s="61" t="s">
        <v>11</v>
      </c>
      <c r="D130" s="61" t="s">
        <v>161</v>
      </c>
      <c r="E130" s="61" t="s">
        <v>82</v>
      </c>
      <c r="F130" s="3">
        <f>2836.9-15</f>
        <v>2821.9</v>
      </c>
    </row>
    <row r="131" spans="1:6" ht="38.25" customHeight="1">
      <c r="A131" s="24" t="s">
        <v>162</v>
      </c>
      <c r="B131" s="61" t="s">
        <v>154</v>
      </c>
      <c r="C131" s="61" t="s">
        <v>11</v>
      </c>
      <c r="D131" s="61" t="s">
        <v>163</v>
      </c>
      <c r="E131" s="61" t="s">
        <v>9</v>
      </c>
      <c r="F131" s="3">
        <f>F132</f>
        <v>400</v>
      </c>
    </row>
    <row r="132" spans="1:6" ht="143.25" customHeight="1">
      <c r="A132" s="24" t="s">
        <v>42</v>
      </c>
      <c r="B132" s="61" t="s">
        <v>154</v>
      </c>
      <c r="C132" s="61" t="s">
        <v>11</v>
      </c>
      <c r="D132" s="61" t="s">
        <v>164</v>
      </c>
      <c r="E132" s="61" t="s">
        <v>9</v>
      </c>
      <c r="F132" s="3">
        <f>F133+F134+F135</f>
        <v>400</v>
      </c>
    </row>
    <row r="133" spans="1:6" ht="29.25" customHeight="1">
      <c r="A133" s="10" t="s">
        <v>44</v>
      </c>
      <c r="B133" s="61" t="s">
        <v>154</v>
      </c>
      <c r="C133" s="61" t="s">
        <v>11</v>
      </c>
      <c r="D133" s="61" t="s">
        <v>164</v>
      </c>
      <c r="E133" s="61" t="s">
        <v>45</v>
      </c>
      <c r="F133" s="3">
        <v>352</v>
      </c>
    </row>
    <row r="134" spans="1:6" ht="60">
      <c r="A134" s="11" t="s">
        <v>20</v>
      </c>
      <c r="B134" s="61" t="s">
        <v>154</v>
      </c>
      <c r="C134" s="61" t="s">
        <v>11</v>
      </c>
      <c r="D134" s="61" t="s">
        <v>164</v>
      </c>
      <c r="E134" s="61" t="s">
        <v>21</v>
      </c>
      <c r="F134" s="3">
        <f>48-4</f>
        <v>44</v>
      </c>
    </row>
    <row r="135" spans="1:6" ht="57.75" customHeight="1">
      <c r="A135" s="10" t="s">
        <v>27</v>
      </c>
      <c r="B135" s="61" t="s">
        <v>154</v>
      </c>
      <c r="C135" s="61" t="s">
        <v>11</v>
      </c>
      <c r="D135" s="61" t="s">
        <v>164</v>
      </c>
      <c r="E135" s="61" t="s">
        <v>28</v>
      </c>
      <c r="F135" s="3">
        <v>4</v>
      </c>
    </row>
    <row r="136" spans="1:6" ht="140.25" customHeight="1">
      <c r="A136" s="24" t="s">
        <v>165</v>
      </c>
      <c r="B136" s="61" t="s">
        <v>154</v>
      </c>
      <c r="C136" s="61" t="s">
        <v>11</v>
      </c>
      <c r="D136" s="61" t="s">
        <v>8</v>
      </c>
      <c r="E136" s="61" t="s">
        <v>166</v>
      </c>
      <c r="F136" s="3">
        <f>F137+F145+F143</f>
        <v>13323.9</v>
      </c>
    </row>
    <row r="137" spans="1:6" ht="66" customHeight="1">
      <c r="A137" s="24" t="s">
        <v>160</v>
      </c>
      <c r="B137" s="61" t="s">
        <v>154</v>
      </c>
      <c r="C137" s="61" t="s">
        <v>11</v>
      </c>
      <c r="D137" s="61" t="s">
        <v>167</v>
      </c>
      <c r="E137" s="61" t="s">
        <v>9</v>
      </c>
      <c r="F137" s="3">
        <f>F138+F139+F140+F141+F142</f>
        <v>12812</v>
      </c>
    </row>
    <row r="138" spans="1:6" ht="43.5" customHeight="1">
      <c r="A138" s="10" t="s">
        <v>44</v>
      </c>
      <c r="B138" s="61" t="s">
        <v>154</v>
      </c>
      <c r="C138" s="61" t="s">
        <v>11</v>
      </c>
      <c r="D138" s="61" t="s">
        <v>167</v>
      </c>
      <c r="E138" s="61" t="s">
        <v>45</v>
      </c>
      <c r="F138" s="3">
        <f>1814-24+1682+3700</f>
        <v>7172</v>
      </c>
    </row>
    <row r="139" spans="1:6" ht="68.25" customHeight="1">
      <c r="A139" s="11" t="s">
        <v>20</v>
      </c>
      <c r="B139" s="61" t="s">
        <v>154</v>
      </c>
      <c r="C139" s="61" t="s">
        <v>11</v>
      </c>
      <c r="D139" s="61" t="s">
        <v>167</v>
      </c>
      <c r="E139" s="61" t="s">
        <v>21</v>
      </c>
      <c r="F139" s="3">
        <f>286-20+5300</f>
        <v>5566</v>
      </c>
    </row>
    <row r="140" spans="1:6" ht="118.5" customHeight="1">
      <c r="A140" s="9" t="s">
        <v>125</v>
      </c>
      <c r="B140" s="61" t="s">
        <v>154</v>
      </c>
      <c r="C140" s="61" t="s">
        <v>11</v>
      </c>
      <c r="D140" s="61" t="s">
        <v>167</v>
      </c>
      <c r="E140" s="61" t="s">
        <v>126</v>
      </c>
      <c r="F140" s="3">
        <f>24+30</f>
        <v>54</v>
      </c>
    </row>
    <row r="141" spans="1:6" ht="30.75" customHeight="1">
      <c r="A141" s="10" t="s">
        <v>168</v>
      </c>
      <c r="B141" s="62" t="s">
        <v>154</v>
      </c>
      <c r="C141" s="62" t="s">
        <v>11</v>
      </c>
      <c r="D141" s="62" t="s">
        <v>167</v>
      </c>
      <c r="E141" s="61" t="s">
        <v>169</v>
      </c>
      <c r="F141" s="3">
        <v>10</v>
      </c>
    </row>
    <row r="142" spans="1:6" ht="38.25" customHeight="1">
      <c r="A142" s="10" t="s">
        <v>27</v>
      </c>
      <c r="B142" s="62" t="s">
        <v>154</v>
      </c>
      <c r="C142" s="62" t="s">
        <v>11</v>
      </c>
      <c r="D142" s="62" t="s">
        <v>167</v>
      </c>
      <c r="E142" s="61" t="s">
        <v>28</v>
      </c>
      <c r="F142" s="3">
        <v>10</v>
      </c>
    </row>
    <row r="143" spans="1:6" ht="64.5" customHeight="1">
      <c r="A143" s="1" t="s">
        <v>158</v>
      </c>
      <c r="B143" s="59" t="s">
        <v>154</v>
      </c>
      <c r="C143" s="59" t="s">
        <v>11</v>
      </c>
      <c r="D143" s="92" t="s">
        <v>159</v>
      </c>
      <c r="E143" s="60" t="s">
        <v>9</v>
      </c>
      <c r="F143" s="3">
        <f>F144</f>
        <v>11.9</v>
      </c>
    </row>
    <row r="144" spans="1:6" ht="72.75" customHeight="1">
      <c r="A144" s="1" t="s">
        <v>20</v>
      </c>
      <c r="B144" s="59" t="s">
        <v>154</v>
      </c>
      <c r="C144" s="59" t="s">
        <v>11</v>
      </c>
      <c r="D144" s="92" t="s">
        <v>159</v>
      </c>
      <c r="E144" s="60" t="s">
        <v>21</v>
      </c>
      <c r="F144" s="3">
        <v>11.9</v>
      </c>
    </row>
    <row r="145" spans="1:6" ht="45.75" customHeight="1">
      <c r="A145" s="17" t="s">
        <v>52</v>
      </c>
      <c r="B145" s="63" t="s">
        <v>154</v>
      </c>
      <c r="C145" s="63" t="s">
        <v>11</v>
      </c>
      <c r="D145" s="18" t="s">
        <v>53</v>
      </c>
      <c r="E145" s="62" t="s">
        <v>9</v>
      </c>
      <c r="F145" s="64">
        <f>F146</f>
        <v>500</v>
      </c>
    </row>
    <row r="146" spans="1:6" ht="90">
      <c r="A146" s="17" t="s">
        <v>170</v>
      </c>
      <c r="B146" s="63" t="s">
        <v>154</v>
      </c>
      <c r="C146" s="63" t="s">
        <v>11</v>
      </c>
      <c r="D146" s="18" t="s">
        <v>171</v>
      </c>
      <c r="E146" s="62" t="s">
        <v>9</v>
      </c>
      <c r="F146" s="64">
        <f>F147</f>
        <v>500</v>
      </c>
    </row>
    <row r="147" spans="1:6" ht="39.75" customHeight="1">
      <c r="A147" s="11" t="s">
        <v>20</v>
      </c>
      <c r="B147" s="63" t="s">
        <v>154</v>
      </c>
      <c r="C147" s="63" t="s">
        <v>11</v>
      </c>
      <c r="D147" s="18" t="s">
        <v>171</v>
      </c>
      <c r="E147" s="62" t="s">
        <v>21</v>
      </c>
      <c r="F147" s="64">
        <v>500</v>
      </c>
    </row>
    <row r="148" spans="1:6" ht="63" customHeight="1">
      <c r="A148" s="9" t="s">
        <v>172</v>
      </c>
      <c r="B148" s="63" t="s">
        <v>154</v>
      </c>
      <c r="C148" s="63" t="s">
        <v>11</v>
      </c>
      <c r="D148" s="63" t="s">
        <v>173</v>
      </c>
      <c r="E148" s="65" t="s">
        <v>9</v>
      </c>
      <c r="F148" s="64">
        <f>F149</f>
        <v>15</v>
      </c>
    </row>
    <row r="149" spans="1:6" ht="81" customHeight="1">
      <c r="A149" s="11" t="s">
        <v>20</v>
      </c>
      <c r="B149" s="63" t="s">
        <v>154</v>
      </c>
      <c r="C149" s="63" t="s">
        <v>11</v>
      </c>
      <c r="D149" s="63" t="s">
        <v>173</v>
      </c>
      <c r="E149" s="65" t="s">
        <v>21</v>
      </c>
      <c r="F149" s="64">
        <v>15</v>
      </c>
    </row>
    <row r="150" spans="1:6" ht="61.5" customHeight="1">
      <c r="A150" s="4" t="s">
        <v>174</v>
      </c>
      <c r="B150" s="6" t="s">
        <v>154</v>
      </c>
      <c r="C150" s="6" t="s">
        <v>23</v>
      </c>
      <c r="D150" s="6" t="s">
        <v>8</v>
      </c>
      <c r="E150" s="6" t="s">
        <v>9</v>
      </c>
      <c r="F150" s="3">
        <f>F151</f>
        <v>400</v>
      </c>
    </row>
    <row r="151" spans="1:6" ht="42" customHeight="1">
      <c r="A151" s="10" t="s">
        <v>14</v>
      </c>
      <c r="B151" s="66" t="s">
        <v>154</v>
      </c>
      <c r="C151" s="66" t="s">
        <v>23</v>
      </c>
      <c r="D151" s="66" t="s">
        <v>24</v>
      </c>
      <c r="E151" s="66" t="s">
        <v>9</v>
      </c>
      <c r="F151" s="52">
        <f>F152</f>
        <v>400</v>
      </c>
    </row>
    <row r="152" spans="1:6" ht="40.5" customHeight="1">
      <c r="A152" s="10" t="s">
        <v>16</v>
      </c>
      <c r="B152" s="66" t="s">
        <v>154</v>
      </c>
      <c r="C152" s="66" t="s">
        <v>23</v>
      </c>
      <c r="D152" s="66" t="s">
        <v>17</v>
      </c>
      <c r="E152" s="66" t="s">
        <v>9</v>
      </c>
      <c r="F152" s="52">
        <f>F153+F154+F155</f>
        <v>400</v>
      </c>
    </row>
    <row r="153" spans="1:6" ht="132.75" customHeight="1">
      <c r="A153" s="10" t="s">
        <v>18</v>
      </c>
      <c r="B153" s="66" t="s">
        <v>154</v>
      </c>
      <c r="C153" s="66" t="s">
        <v>23</v>
      </c>
      <c r="D153" s="66" t="s">
        <v>17</v>
      </c>
      <c r="E153" s="66" t="s">
        <v>19</v>
      </c>
      <c r="F153" s="52">
        <v>366</v>
      </c>
    </row>
    <row r="154" spans="1:6" ht="108" customHeight="1">
      <c r="A154" s="11" t="s">
        <v>20</v>
      </c>
      <c r="B154" s="66" t="s">
        <v>154</v>
      </c>
      <c r="C154" s="66" t="s">
        <v>23</v>
      </c>
      <c r="D154" s="66" t="s">
        <v>17</v>
      </c>
      <c r="E154" s="66" t="s">
        <v>21</v>
      </c>
      <c r="F154" s="52">
        <f>59-25</f>
        <v>34</v>
      </c>
    </row>
    <row r="155" spans="1:6" ht="72" customHeight="1">
      <c r="A155" s="10" t="s">
        <v>27</v>
      </c>
      <c r="B155" s="66" t="s">
        <v>154</v>
      </c>
      <c r="C155" s="66" t="s">
        <v>23</v>
      </c>
      <c r="D155" s="66" t="s">
        <v>17</v>
      </c>
      <c r="E155" s="66" t="s">
        <v>28</v>
      </c>
      <c r="F155" s="67"/>
    </row>
    <row r="156" spans="1:6" ht="79.5" customHeight="1">
      <c r="A156" s="23" t="s">
        <v>102</v>
      </c>
      <c r="B156" s="66" t="s">
        <v>103</v>
      </c>
      <c r="C156" s="66" t="s">
        <v>7</v>
      </c>
      <c r="D156" s="66" t="s">
        <v>8</v>
      </c>
      <c r="E156" s="66" t="s">
        <v>9</v>
      </c>
      <c r="F156" s="67">
        <f>F157</f>
        <v>26.1</v>
      </c>
    </row>
    <row r="157" spans="1:6" ht="66.75" customHeight="1">
      <c r="A157" s="68" t="s">
        <v>121</v>
      </c>
      <c r="B157" s="66" t="s">
        <v>103</v>
      </c>
      <c r="C157" s="66" t="s">
        <v>13</v>
      </c>
      <c r="D157" s="66" t="s">
        <v>8</v>
      </c>
      <c r="E157" s="66" t="s">
        <v>9</v>
      </c>
      <c r="F157" s="67">
        <f>F158</f>
        <v>26.1</v>
      </c>
    </row>
    <row r="158" spans="1:6" ht="36" customHeight="1">
      <c r="A158" s="68" t="s">
        <v>175</v>
      </c>
      <c r="B158" s="66" t="s">
        <v>103</v>
      </c>
      <c r="C158" s="66" t="s">
        <v>13</v>
      </c>
      <c r="D158" s="76" t="s">
        <v>216</v>
      </c>
      <c r="E158" s="66" t="s">
        <v>9</v>
      </c>
      <c r="F158" s="67">
        <f>F159</f>
        <v>26.1</v>
      </c>
    </row>
    <row r="159" spans="1:6" ht="93" customHeight="1">
      <c r="A159" s="29" t="s">
        <v>117</v>
      </c>
      <c r="B159" s="66" t="s">
        <v>103</v>
      </c>
      <c r="C159" s="66" t="s">
        <v>13</v>
      </c>
      <c r="D159" s="76" t="s">
        <v>216</v>
      </c>
      <c r="E159" s="76" t="s">
        <v>118</v>
      </c>
      <c r="F159" s="67">
        <v>26.1</v>
      </c>
    </row>
    <row r="160" spans="1:6" ht="32.25" customHeight="1">
      <c r="A160" s="1" t="s">
        <v>178</v>
      </c>
      <c r="B160" s="2" t="s">
        <v>7</v>
      </c>
      <c r="C160" s="2" t="s">
        <v>7</v>
      </c>
      <c r="D160" s="2" t="s">
        <v>8</v>
      </c>
      <c r="E160" s="2" t="s">
        <v>9</v>
      </c>
      <c r="F160" s="3">
        <f>F161+F248</f>
        <v>110977.6</v>
      </c>
    </row>
    <row r="161" spans="1:6" ht="75" customHeight="1">
      <c r="A161" s="11" t="s">
        <v>98</v>
      </c>
      <c r="B161" s="53" t="s">
        <v>99</v>
      </c>
      <c r="C161" s="53" t="s">
        <v>179</v>
      </c>
      <c r="D161" s="53" t="s">
        <v>8</v>
      </c>
      <c r="E161" s="53" t="s">
        <v>9</v>
      </c>
      <c r="F161" s="3">
        <f>F162+F178+F215+F220</f>
        <v>93130.2</v>
      </c>
    </row>
    <row r="162" spans="1:6" ht="62.25" customHeight="1">
      <c r="A162" s="11" t="s">
        <v>180</v>
      </c>
      <c r="B162" s="53" t="s">
        <v>99</v>
      </c>
      <c r="C162" s="53" t="s">
        <v>11</v>
      </c>
      <c r="D162" s="53" t="s">
        <v>8</v>
      </c>
      <c r="E162" s="53" t="s">
        <v>9</v>
      </c>
      <c r="F162" s="3">
        <f>F163+F175+F170</f>
        <v>17099.5</v>
      </c>
    </row>
    <row r="163" spans="1:6" ht="42.75" customHeight="1">
      <c r="A163" s="11" t="s">
        <v>181</v>
      </c>
      <c r="B163" s="53" t="s">
        <v>99</v>
      </c>
      <c r="C163" s="53" t="s">
        <v>11</v>
      </c>
      <c r="D163" s="53" t="s">
        <v>182</v>
      </c>
      <c r="E163" s="53" t="s">
        <v>9</v>
      </c>
      <c r="F163" s="3">
        <f>F164</f>
        <v>6010</v>
      </c>
    </row>
    <row r="164" spans="1:6" ht="30">
      <c r="A164" s="4" t="s">
        <v>42</v>
      </c>
      <c r="B164" s="8" t="s">
        <v>99</v>
      </c>
      <c r="C164" s="8" t="s">
        <v>11</v>
      </c>
      <c r="D164" s="8" t="s">
        <v>183</v>
      </c>
      <c r="E164" s="8" t="s">
        <v>9</v>
      </c>
      <c r="F164" s="3">
        <f>F165+F166+F167+F168+F169</f>
        <v>6010</v>
      </c>
    </row>
    <row r="165" spans="1:6" ht="23.25" customHeight="1">
      <c r="A165" s="10" t="s">
        <v>44</v>
      </c>
      <c r="B165" s="8" t="s">
        <v>99</v>
      </c>
      <c r="C165" s="8" t="s">
        <v>11</v>
      </c>
      <c r="D165" s="8" t="s">
        <v>183</v>
      </c>
      <c r="E165" s="58" t="s">
        <v>45</v>
      </c>
      <c r="F165" s="3">
        <v>680</v>
      </c>
    </row>
    <row r="166" spans="1:6" ht="118.5" customHeight="1">
      <c r="A166" s="11" t="s">
        <v>20</v>
      </c>
      <c r="B166" s="8" t="s">
        <v>99</v>
      </c>
      <c r="C166" s="8" t="s">
        <v>11</v>
      </c>
      <c r="D166" s="8" t="s">
        <v>183</v>
      </c>
      <c r="E166" s="58" t="s">
        <v>21</v>
      </c>
      <c r="F166" s="3">
        <f>2330-50</f>
        <v>2280</v>
      </c>
    </row>
    <row r="167" spans="1:6" ht="45" customHeight="1">
      <c r="A167" s="11" t="s">
        <v>81</v>
      </c>
      <c r="B167" s="8" t="s">
        <v>99</v>
      </c>
      <c r="C167" s="8" t="s">
        <v>11</v>
      </c>
      <c r="D167" s="8" t="s">
        <v>183</v>
      </c>
      <c r="E167" s="58" t="s">
        <v>82</v>
      </c>
      <c r="F167" s="3">
        <f>3990-990-50</f>
        <v>2950</v>
      </c>
    </row>
    <row r="168" spans="1:6" ht="60.75" customHeight="1">
      <c r="A168" s="10" t="s">
        <v>168</v>
      </c>
      <c r="B168" s="8" t="s">
        <v>99</v>
      </c>
      <c r="C168" s="8" t="s">
        <v>11</v>
      </c>
      <c r="D168" s="8" t="s">
        <v>183</v>
      </c>
      <c r="E168" s="66" t="s">
        <v>169</v>
      </c>
      <c r="F168" s="3">
        <v>50</v>
      </c>
    </row>
    <row r="169" spans="1:6" ht="26.25" customHeight="1">
      <c r="A169" s="10" t="s">
        <v>27</v>
      </c>
      <c r="B169" s="8" t="s">
        <v>99</v>
      </c>
      <c r="C169" s="8" t="s">
        <v>11</v>
      </c>
      <c r="D169" s="8" t="s">
        <v>183</v>
      </c>
      <c r="E169" s="66" t="s">
        <v>28</v>
      </c>
      <c r="F169" s="3">
        <v>50</v>
      </c>
    </row>
    <row r="170" spans="1:6" ht="27" customHeight="1">
      <c r="A170" s="10" t="s">
        <v>49</v>
      </c>
      <c r="B170" s="8" t="s">
        <v>99</v>
      </c>
      <c r="C170" s="8" t="s">
        <v>11</v>
      </c>
      <c r="D170" s="18" t="s">
        <v>184</v>
      </c>
      <c r="E170" s="66" t="s">
        <v>9</v>
      </c>
      <c r="F170" s="3">
        <f>F171</f>
        <v>10974.8</v>
      </c>
    </row>
    <row r="171" spans="1:6" ht="25.5" customHeight="1">
      <c r="A171" s="10" t="s">
        <v>185</v>
      </c>
      <c r="B171" s="8" t="s">
        <v>99</v>
      </c>
      <c r="C171" s="8" t="s">
        <v>11</v>
      </c>
      <c r="D171" s="18" t="s">
        <v>186</v>
      </c>
      <c r="E171" s="66" t="s">
        <v>9</v>
      </c>
      <c r="F171" s="3">
        <f>F172+F173+F174</f>
        <v>10974.8</v>
      </c>
    </row>
    <row r="172" spans="1:6" ht="36.75" customHeight="1">
      <c r="A172" s="10" t="s">
        <v>44</v>
      </c>
      <c r="B172" s="8" t="s">
        <v>99</v>
      </c>
      <c r="C172" s="8" t="s">
        <v>11</v>
      </c>
      <c r="D172" s="18" t="s">
        <v>186</v>
      </c>
      <c r="E172" s="61" t="s">
        <v>45</v>
      </c>
      <c r="F172" s="3">
        <v>2415</v>
      </c>
    </row>
    <row r="173" spans="1:6" ht="69" customHeight="1">
      <c r="A173" s="11" t="s">
        <v>20</v>
      </c>
      <c r="B173" s="8" t="s">
        <v>99</v>
      </c>
      <c r="C173" s="8" t="s">
        <v>11</v>
      </c>
      <c r="D173" s="18" t="s">
        <v>186</v>
      </c>
      <c r="E173" s="61" t="s">
        <v>21</v>
      </c>
      <c r="F173" s="3">
        <v>49</v>
      </c>
    </row>
    <row r="174" spans="1:6" ht="67.5" customHeight="1">
      <c r="A174" s="11" t="s">
        <v>81</v>
      </c>
      <c r="B174" s="8" t="s">
        <v>99</v>
      </c>
      <c r="C174" s="8" t="s">
        <v>11</v>
      </c>
      <c r="D174" s="18" t="s">
        <v>186</v>
      </c>
      <c r="E174" s="61" t="s">
        <v>82</v>
      </c>
      <c r="F174" s="3">
        <v>8510.8</v>
      </c>
    </row>
    <row r="175" spans="1:6" ht="141.75" customHeight="1">
      <c r="A175" s="69" t="s">
        <v>187</v>
      </c>
      <c r="B175" s="8" t="s">
        <v>99</v>
      </c>
      <c r="C175" s="18" t="s">
        <v>11</v>
      </c>
      <c r="D175" s="18" t="s">
        <v>188</v>
      </c>
      <c r="E175" s="66" t="s">
        <v>9</v>
      </c>
      <c r="F175" s="3">
        <f>F176+F177</f>
        <v>114.7</v>
      </c>
    </row>
    <row r="176" spans="1:6" ht="41.25" customHeight="1">
      <c r="A176" s="11" t="s">
        <v>189</v>
      </c>
      <c r="B176" s="8" t="s">
        <v>99</v>
      </c>
      <c r="C176" s="18" t="s">
        <v>11</v>
      </c>
      <c r="D176" s="18" t="s">
        <v>188</v>
      </c>
      <c r="E176" s="66" t="s">
        <v>21</v>
      </c>
      <c r="F176" s="3">
        <v>31.5</v>
      </c>
    </row>
    <row r="177" spans="1:6" ht="42" customHeight="1">
      <c r="A177" s="11" t="s">
        <v>190</v>
      </c>
      <c r="B177" s="8" t="s">
        <v>99</v>
      </c>
      <c r="C177" s="18" t="s">
        <v>11</v>
      </c>
      <c r="D177" s="18" t="s">
        <v>188</v>
      </c>
      <c r="E177" s="66" t="s">
        <v>191</v>
      </c>
      <c r="F177" s="3">
        <v>83.2</v>
      </c>
    </row>
    <row r="178" spans="1:6" ht="41.25" customHeight="1">
      <c r="A178" s="13" t="s">
        <v>149</v>
      </c>
      <c r="B178" s="8" t="s">
        <v>99</v>
      </c>
      <c r="C178" s="8" t="s">
        <v>131</v>
      </c>
      <c r="D178" s="8" t="s">
        <v>8</v>
      </c>
      <c r="E178" s="8" t="s">
        <v>9</v>
      </c>
      <c r="F178" s="3">
        <f>F179+F186+F189+F196+F206</f>
        <v>73035.2</v>
      </c>
    </row>
    <row r="179" spans="1:6" ht="138" customHeight="1">
      <c r="A179" s="4" t="s">
        <v>192</v>
      </c>
      <c r="B179" s="8" t="s">
        <v>99</v>
      </c>
      <c r="C179" s="8" t="s">
        <v>131</v>
      </c>
      <c r="D179" s="8" t="s">
        <v>193</v>
      </c>
      <c r="E179" s="8" t="s">
        <v>9</v>
      </c>
      <c r="F179" s="3">
        <f>F180</f>
        <v>15360</v>
      </c>
    </row>
    <row r="180" spans="1:6" ht="59.25" customHeight="1">
      <c r="A180" s="45" t="s">
        <v>42</v>
      </c>
      <c r="B180" s="62" t="s">
        <v>99</v>
      </c>
      <c r="C180" s="62" t="s">
        <v>131</v>
      </c>
      <c r="D180" s="62" t="s">
        <v>194</v>
      </c>
      <c r="E180" s="62" t="s">
        <v>9</v>
      </c>
      <c r="F180" s="3">
        <f>F181+F182+F183+F184+F185</f>
        <v>15360</v>
      </c>
    </row>
    <row r="181" spans="1:6" ht="77.25" customHeight="1">
      <c r="A181" s="10" t="s">
        <v>44</v>
      </c>
      <c r="B181" s="62" t="s">
        <v>99</v>
      </c>
      <c r="C181" s="62" t="s">
        <v>131</v>
      </c>
      <c r="D181" s="62" t="s">
        <v>194</v>
      </c>
      <c r="E181" s="61" t="s">
        <v>45</v>
      </c>
      <c r="F181" s="3">
        <v>2520</v>
      </c>
    </row>
    <row r="182" spans="1:6" ht="124.5" customHeight="1">
      <c r="A182" s="11" t="s">
        <v>20</v>
      </c>
      <c r="B182" s="62" t="s">
        <v>99</v>
      </c>
      <c r="C182" s="62" t="s">
        <v>131</v>
      </c>
      <c r="D182" s="62" t="s">
        <v>194</v>
      </c>
      <c r="E182" s="61" t="s">
        <v>21</v>
      </c>
      <c r="F182" s="3">
        <f>6890-30-150-14</f>
        <v>6696</v>
      </c>
    </row>
    <row r="183" spans="1:6" ht="225.75" customHeight="1">
      <c r="A183" s="11" t="s">
        <v>81</v>
      </c>
      <c r="B183" s="62" t="s">
        <v>99</v>
      </c>
      <c r="C183" s="62" t="s">
        <v>131</v>
      </c>
      <c r="D183" s="62" t="s">
        <v>194</v>
      </c>
      <c r="E183" s="61" t="s">
        <v>82</v>
      </c>
      <c r="F183" s="3">
        <f>6015-35-150-14</f>
        <v>5816</v>
      </c>
    </row>
    <row r="184" spans="1:6" ht="75" customHeight="1">
      <c r="A184" s="10" t="s">
        <v>168</v>
      </c>
      <c r="B184" s="62" t="s">
        <v>99</v>
      </c>
      <c r="C184" s="62" t="s">
        <v>131</v>
      </c>
      <c r="D184" s="62" t="s">
        <v>194</v>
      </c>
      <c r="E184" s="70" t="s">
        <v>169</v>
      </c>
      <c r="F184" s="3">
        <v>300</v>
      </c>
    </row>
    <row r="185" spans="1:6" ht="41.25" customHeight="1">
      <c r="A185" s="10" t="s">
        <v>195</v>
      </c>
      <c r="B185" s="62" t="s">
        <v>99</v>
      </c>
      <c r="C185" s="62" t="s">
        <v>131</v>
      </c>
      <c r="D185" s="62" t="s">
        <v>194</v>
      </c>
      <c r="E185" s="70" t="s">
        <v>28</v>
      </c>
      <c r="F185" s="3">
        <v>28</v>
      </c>
    </row>
    <row r="186" spans="1:6" ht="30">
      <c r="A186" s="11" t="s">
        <v>150</v>
      </c>
      <c r="B186" s="39" t="s">
        <v>99</v>
      </c>
      <c r="C186" s="39" t="s">
        <v>131</v>
      </c>
      <c r="D186" s="39" t="s">
        <v>151</v>
      </c>
      <c r="E186" s="39" t="s">
        <v>9</v>
      </c>
      <c r="F186" s="3">
        <f>F187</f>
        <v>2550</v>
      </c>
    </row>
    <row r="187" spans="1:6" ht="42" customHeight="1">
      <c r="A187" s="11" t="s">
        <v>42</v>
      </c>
      <c r="B187" s="39" t="s">
        <v>99</v>
      </c>
      <c r="C187" s="39" t="s">
        <v>131</v>
      </c>
      <c r="D187" s="39" t="s">
        <v>152</v>
      </c>
      <c r="E187" s="39" t="s">
        <v>9</v>
      </c>
      <c r="F187" s="3">
        <f>F188</f>
        <v>2550</v>
      </c>
    </row>
    <row r="188" spans="1:6" ht="50.25" customHeight="1">
      <c r="A188" s="11" t="s">
        <v>81</v>
      </c>
      <c r="B188" s="39" t="s">
        <v>99</v>
      </c>
      <c r="C188" s="39" t="s">
        <v>131</v>
      </c>
      <c r="D188" s="39" t="s">
        <v>152</v>
      </c>
      <c r="E188" s="58" t="s">
        <v>82</v>
      </c>
      <c r="F188" s="3">
        <v>2550</v>
      </c>
    </row>
    <row r="189" spans="1:6" ht="62.25" customHeight="1">
      <c r="A189" s="10" t="s">
        <v>49</v>
      </c>
      <c r="B189" s="39" t="s">
        <v>99</v>
      </c>
      <c r="C189" s="39" t="s">
        <v>131</v>
      </c>
      <c r="D189" s="71" t="s">
        <v>184</v>
      </c>
      <c r="E189" s="58" t="s">
        <v>9</v>
      </c>
      <c r="F189" s="3">
        <f>F192+F190</f>
        <v>54755</v>
      </c>
    </row>
    <row r="190" spans="1:6" ht="72.75" customHeight="1">
      <c r="A190" s="16" t="s">
        <v>196</v>
      </c>
      <c r="B190" s="71" t="s">
        <v>99</v>
      </c>
      <c r="C190" s="71" t="s">
        <v>131</v>
      </c>
      <c r="D190" s="71" t="s">
        <v>197</v>
      </c>
      <c r="E190" s="58" t="s">
        <v>9</v>
      </c>
      <c r="F190" s="3">
        <f>F191</f>
        <v>1500</v>
      </c>
    </row>
    <row r="191" spans="1:6" ht="140.25" customHeight="1">
      <c r="A191" s="11" t="s">
        <v>20</v>
      </c>
      <c r="B191" s="71" t="s">
        <v>99</v>
      </c>
      <c r="C191" s="71" t="s">
        <v>131</v>
      </c>
      <c r="D191" s="71" t="s">
        <v>197</v>
      </c>
      <c r="E191" s="58" t="s">
        <v>21</v>
      </c>
      <c r="F191" s="3">
        <v>1500</v>
      </c>
    </row>
    <row r="192" spans="1:6" ht="45" customHeight="1">
      <c r="A192" s="72" t="s">
        <v>198</v>
      </c>
      <c r="B192" s="39" t="s">
        <v>99</v>
      </c>
      <c r="C192" s="39" t="s">
        <v>131</v>
      </c>
      <c r="D192" s="71" t="s">
        <v>199</v>
      </c>
      <c r="E192" s="58" t="s">
        <v>9</v>
      </c>
      <c r="F192" s="3">
        <f>F193+F194+F195</f>
        <v>53255</v>
      </c>
    </row>
    <row r="193" spans="1:6" ht="41.25" customHeight="1">
      <c r="A193" s="10" t="s">
        <v>44</v>
      </c>
      <c r="B193" s="39" t="s">
        <v>99</v>
      </c>
      <c r="C193" s="39" t="s">
        <v>131</v>
      </c>
      <c r="D193" s="71" t="s">
        <v>199</v>
      </c>
      <c r="E193" s="73" t="s">
        <v>45</v>
      </c>
      <c r="F193" s="3">
        <v>34083</v>
      </c>
    </row>
    <row r="194" spans="1:6" ht="39.75" customHeight="1">
      <c r="A194" s="11" t="s">
        <v>20</v>
      </c>
      <c r="B194" s="39" t="s">
        <v>99</v>
      </c>
      <c r="C194" s="39" t="s">
        <v>131</v>
      </c>
      <c r="D194" s="71" t="s">
        <v>199</v>
      </c>
      <c r="E194" s="73" t="s">
        <v>21</v>
      </c>
      <c r="F194" s="3">
        <v>880</v>
      </c>
    </row>
    <row r="195" spans="1:6" ht="37.5" customHeight="1">
      <c r="A195" s="11" t="s">
        <v>81</v>
      </c>
      <c r="B195" s="39" t="s">
        <v>99</v>
      </c>
      <c r="C195" s="39" t="s">
        <v>131</v>
      </c>
      <c r="D195" s="71" t="s">
        <v>199</v>
      </c>
      <c r="E195" s="65" t="s">
        <v>82</v>
      </c>
      <c r="F195" s="3">
        <v>18292</v>
      </c>
    </row>
    <row r="196" spans="1:6" ht="123.75" customHeight="1">
      <c r="A196" s="10" t="s">
        <v>49</v>
      </c>
      <c r="B196" s="74" t="s">
        <v>99</v>
      </c>
      <c r="C196" s="74" t="s">
        <v>131</v>
      </c>
      <c r="D196" s="74" t="s">
        <v>184</v>
      </c>
      <c r="E196" s="73" t="s">
        <v>9</v>
      </c>
      <c r="F196" s="3">
        <f>F197+F200+F203</f>
        <v>305.2</v>
      </c>
    </row>
    <row r="197" spans="1:6" ht="33.75" customHeight="1">
      <c r="A197" s="10" t="s">
        <v>200</v>
      </c>
      <c r="B197" s="74" t="s">
        <v>99</v>
      </c>
      <c r="C197" s="74" t="s">
        <v>131</v>
      </c>
      <c r="D197" s="75" t="s">
        <v>201</v>
      </c>
      <c r="E197" s="73" t="s">
        <v>9</v>
      </c>
      <c r="F197" s="3">
        <f>F198+F199</f>
        <v>112.69999999999999</v>
      </c>
    </row>
    <row r="198" spans="1:6" ht="72" customHeight="1">
      <c r="A198" s="1" t="s">
        <v>20</v>
      </c>
      <c r="B198" s="75" t="s">
        <v>99</v>
      </c>
      <c r="C198" s="75" t="s">
        <v>131</v>
      </c>
      <c r="D198" s="75" t="s">
        <v>201</v>
      </c>
      <c r="E198" s="75" t="s">
        <v>21</v>
      </c>
      <c r="F198" s="3">
        <v>37.6</v>
      </c>
    </row>
    <row r="199" spans="1:6" ht="72" customHeight="1">
      <c r="A199" s="1" t="s">
        <v>190</v>
      </c>
      <c r="B199" s="75" t="s">
        <v>99</v>
      </c>
      <c r="C199" s="75" t="s">
        <v>131</v>
      </c>
      <c r="D199" s="75" t="s">
        <v>201</v>
      </c>
      <c r="E199" s="75" t="s">
        <v>191</v>
      </c>
      <c r="F199" s="3">
        <v>75.1</v>
      </c>
    </row>
    <row r="200" spans="1:6" ht="193.5" customHeight="1">
      <c r="A200" s="11" t="s">
        <v>202</v>
      </c>
      <c r="B200" s="74" t="s">
        <v>99</v>
      </c>
      <c r="C200" s="74" t="s">
        <v>131</v>
      </c>
      <c r="D200" s="74" t="s">
        <v>203</v>
      </c>
      <c r="E200" s="74" t="s">
        <v>9</v>
      </c>
      <c r="F200" s="3">
        <f>F201+F202</f>
        <v>93.6</v>
      </c>
    </row>
    <row r="201" spans="1:6" ht="65.25" customHeight="1">
      <c r="A201" s="11" t="s">
        <v>204</v>
      </c>
      <c r="B201" s="74" t="s">
        <v>99</v>
      </c>
      <c r="C201" s="74" t="s">
        <v>131</v>
      </c>
      <c r="D201" s="74" t="s">
        <v>203</v>
      </c>
      <c r="E201" s="74" t="s">
        <v>205</v>
      </c>
      <c r="F201" s="3">
        <f>46.1-0.5</f>
        <v>45.6</v>
      </c>
    </row>
    <row r="202" spans="1:6" ht="78.75" customHeight="1">
      <c r="A202" s="11" t="s">
        <v>190</v>
      </c>
      <c r="B202" s="74" t="s">
        <v>99</v>
      </c>
      <c r="C202" s="74" t="s">
        <v>131</v>
      </c>
      <c r="D202" s="74" t="s">
        <v>203</v>
      </c>
      <c r="E202" s="74" t="s">
        <v>191</v>
      </c>
      <c r="F202" s="3">
        <v>48</v>
      </c>
    </row>
    <row r="203" spans="1:6" ht="130.5" customHeight="1">
      <c r="A203" s="69" t="s">
        <v>187</v>
      </c>
      <c r="B203" s="8" t="s">
        <v>99</v>
      </c>
      <c r="C203" s="8" t="s">
        <v>131</v>
      </c>
      <c r="D203" s="18" t="s">
        <v>188</v>
      </c>
      <c r="E203" s="66" t="s">
        <v>9</v>
      </c>
      <c r="F203" s="3">
        <f>F204+F205</f>
        <v>98.9</v>
      </c>
    </row>
    <row r="204" spans="1:6" ht="155.25" customHeight="1">
      <c r="A204" s="11" t="s">
        <v>20</v>
      </c>
      <c r="B204" s="8" t="s">
        <v>99</v>
      </c>
      <c r="C204" s="8" t="s">
        <v>131</v>
      </c>
      <c r="D204" s="18" t="s">
        <v>188</v>
      </c>
      <c r="E204" s="66" t="s">
        <v>21</v>
      </c>
      <c r="F204" s="3">
        <f>70-1.1</f>
        <v>68.9</v>
      </c>
    </row>
    <row r="205" spans="1:6" ht="150" customHeight="1">
      <c r="A205" s="11" t="s">
        <v>190</v>
      </c>
      <c r="B205" s="8" t="s">
        <v>99</v>
      </c>
      <c r="C205" s="8" t="s">
        <v>131</v>
      </c>
      <c r="D205" s="18" t="s">
        <v>188</v>
      </c>
      <c r="E205" s="66" t="s">
        <v>191</v>
      </c>
      <c r="F205" s="3">
        <v>30</v>
      </c>
    </row>
    <row r="206" spans="1:6" ht="65.25" customHeight="1">
      <c r="A206" s="11" t="s">
        <v>206</v>
      </c>
      <c r="B206" s="8" t="s">
        <v>99</v>
      </c>
      <c r="C206" s="8" t="s">
        <v>131</v>
      </c>
      <c r="D206" s="18" t="s">
        <v>87</v>
      </c>
      <c r="E206" s="66" t="s">
        <v>9</v>
      </c>
      <c r="F206" s="3">
        <f>F207+F210+F212</f>
        <v>65</v>
      </c>
    </row>
    <row r="207" spans="1:6" ht="33" customHeight="1">
      <c r="A207" s="9" t="s">
        <v>241</v>
      </c>
      <c r="B207" s="8" t="s">
        <v>99</v>
      </c>
      <c r="C207" s="8" t="s">
        <v>131</v>
      </c>
      <c r="D207" s="18" t="s">
        <v>173</v>
      </c>
      <c r="E207" s="66" t="s">
        <v>9</v>
      </c>
      <c r="F207" s="3">
        <f>F208+F209</f>
        <v>15</v>
      </c>
    </row>
    <row r="208" spans="1:6" ht="129" customHeight="1">
      <c r="A208" s="11" t="s">
        <v>20</v>
      </c>
      <c r="B208" s="8" t="s">
        <v>99</v>
      </c>
      <c r="C208" s="8" t="s">
        <v>131</v>
      </c>
      <c r="D208" s="18" t="s">
        <v>173</v>
      </c>
      <c r="E208" s="66" t="s">
        <v>21</v>
      </c>
      <c r="F208" s="3">
        <f>10</f>
        <v>10</v>
      </c>
    </row>
    <row r="209" spans="1:6" ht="24.75" customHeight="1">
      <c r="A209" s="11" t="s">
        <v>190</v>
      </c>
      <c r="B209" s="8" t="s">
        <v>99</v>
      </c>
      <c r="C209" s="8" t="s">
        <v>131</v>
      </c>
      <c r="D209" s="18" t="s">
        <v>173</v>
      </c>
      <c r="E209" s="66" t="s">
        <v>191</v>
      </c>
      <c r="F209" s="3">
        <v>5</v>
      </c>
    </row>
    <row r="210" spans="1:6" ht="30" customHeight="1">
      <c r="A210" s="9" t="s">
        <v>242</v>
      </c>
      <c r="B210" s="8" t="s">
        <v>99</v>
      </c>
      <c r="C210" s="8" t="s">
        <v>131</v>
      </c>
      <c r="D210" s="18" t="s">
        <v>207</v>
      </c>
      <c r="E210" s="66" t="s">
        <v>9</v>
      </c>
      <c r="F210" s="3">
        <f>F211</f>
        <v>30</v>
      </c>
    </row>
    <row r="211" spans="1:6" ht="195" customHeight="1">
      <c r="A211" s="11" t="s">
        <v>190</v>
      </c>
      <c r="B211" s="8" t="s">
        <v>99</v>
      </c>
      <c r="C211" s="8" t="s">
        <v>131</v>
      </c>
      <c r="D211" s="18" t="s">
        <v>207</v>
      </c>
      <c r="E211" s="66" t="s">
        <v>191</v>
      </c>
      <c r="F211" s="3">
        <v>30</v>
      </c>
    </row>
    <row r="212" spans="1:6" ht="62.25" customHeight="1">
      <c r="A212" s="11" t="s">
        <v>243</v>
      </c>
      <c r="B212" s="8" t="s">
        <v>99</v>
      </c>
      <c r="C212" s="8" t="s">
        <v>131</v>
      </c>
      <c r="D212" s="18" t="s">
        <v>208</v>
      </c>
      <c r="E212" s="66" t="s">
        <v>9</v>
      </c>
      <c r="F212" s="3">
        <f>F213+F214</f>
        <v>20</v>
      </c>
    </row>
    <row r="213" spans="1:6" ht="33" customHeight="1">
      <c r="A213" s="11" t="s">
        <v>20</v>
      </c>
      <c r="B213" s="8" t="s">
        <v>99</v>
      </c>
      <c r="C213" s="8" t="s">
        <v>131</v>
      </c>
      <c r="D213" s="18" t="s">
        <v>208</v>
      </c>
      <c r="E213" s="66" t="s">
        <v>21</v>
      </c>
      <c r="F213" s="3">
        <v>10</v>
      </c>
    </row>
    <row r="214" spans="1:6" ht="36.75" customHeight="1">
      <c r="A214" s="11" t="s">
        <v>190</v>
      </c>
      <c r="B214" s="8" t="s">
        <v>99</v>
      </c>
      <c r="C214" s="8" t="s">
        <v>131</v>
      </c>
      <c r="D214" s="18" t="s">
        <v>208</v>
      </c>
      <c r="E214" s="66" t="s">
        <v>191</v>
      </c>
      <c r="F214" s="3">
        <v>10</v>
      </c>
    </row>
    <row r="215" spans="1:6" ht="77.25" customHeight="1">
      <c r="A215" s="11" t="s">
        <v>100</v>
      </c>
      <c r="B215" s="58" t="s">
        <v>99</v>
      </c>
      <c r="C215" s="53" t="s">
        <v>99</v>
      </c>
      <c r="D215" s="53" t="s">
        <v>72</v>
      </c>
      <c r="E215" s="53" t="s">
        <v>9</v>
      </c>
      <c r="F215" s="3">
        <f>F216</f>
        <v>1100.8</v>
      </c>
    </row>
    <row r="216" spans="1:6" ht="63" customHeight="1">
      <c r="A216" s="10" t="s">
        <v>49</v>
      </c>
      <c r="B216" s="66" t="s">
        <v>99</v>
      </c>
      <c r="C216" s="66" t="s">
        <v>99</v>
      </c>
      <c r="D216" s="76" t="s">
        <v>184</v>
      </c>
      <c r="E216" s="66" t="s">
        <v>9</v>
      </c>
      <c r="F216" s="3">
        <f>F217</f>
        <v>1100.8</v>
      </c>
    </row>
    <row r="217" spans="1:6" ht="33.75" customHeight="1">
      <c r="A217" s="19" t="s">
        <v>209</v>
      </c>
      <c r="B217" s="6" t="s">
        <v>99</v>
      </c>
      <c r="C217" s="6" t="s">
        <v>99</v>
      </c>
      <c r="D217" s="34" t="s">
        <v>210</v>
      </c>
      <c r="E217" s="34" t="s">
        <v>9</v>
      </c>
      <c r="F217" s="3">
        <f>F218+F219</f>
        <v>1100.8</v>
      </c>
    </row>
    <row r="218" spans="1:6" ht="90" customHeight="1">
      <c r="A218" s="11" t="s">
        <v>176</v>
      </c>
      <c r="B218" s="6" t="s">
        <v>99</v>
      </c>
      <c r="C218" s="6" t="s">
        <v>99</v>
      </c>
      <c r="D218" s="34" t="s">
        <v>210</v>
      </c>
      <c r="E218" s="34" t="s">
        <v>177</v>
      </c>
      <c r="F218" s="3">
        <f>602.3-5.5</f>
        <v>596.8</v>
      </c>
    </row>
    <row r="219" spans="1:6" ht="32.25" customHeight="1">
      <c r="A219" s="11" t="s">
        <v>190</v>
      </c>
      <c r="B219" s="6" t="s">
        <v>99</v>
      </c>
      <c r="C219" s="6" t="s">
        <v>99</v>
      </c>
      <c r="D219" s="34" t="s">
        <v>210</v>
      </c>
      <c r="E219" s="34" t="s">
        <v>191</v>
      </c>
      <c r="F219" s="3">
        <v>504</v>
      </c>
    </row>
    <row r="220" spans="1:6" ht="63.75" customHeight="1">
      <c r="A220" s="77" t="s">
        <v>211</v>
      </c>
      <c r="B220" s="39" t="s">
        <v>99</v>
      </c>
      <c r="C220" s="39" t="s">
        <v>64</v>
      </c>
      <c r="D220" s="39" t="s">
        <v>8</v>
      </c>
      <c r="E220" s="39" t="s">
        <v>9</v>
      </c>
      <c r="F220" s="3">
        <f>F221+F226+F232+F241+F243</f>
        <v>1894.7</v>
      </c>
    </row>
    <row r="221" spans="1:6" ht="72" customHeight="1">
      <c r="A221" s="10" t="s">
        <v>14</v>
      </c>
      <c r="B221" s="39" t="s">
        <v>99</v>
      </c>
      <c r="C221" s="39" t="s">
        <v>64</v>
      </c>
      <c r="D221" s="39" t="s">
        <v>24</v>
      </c>
      <c r="E221" s="39" t="s">
        <v>9</v>
      </c>
      <c r="F221" s="3">
        <f>F222</f>
        <v>800</v>
      </c>
    </row>
    <row r="222" spans="1:6" ht="35.25" customHeight="1">
      <c r="A222" s="78" t="s">
        <v>16</v>
      </c>
      <c r="B222" s="39" t="s">
        <v>99</v>
      </c>
      <c r="C222" s="39" t="s">
        <v>64</v>
      </c>
      <c r="D222" s="39" t="s">
        <v>17</v>
      </c>
      <c r="E222" s="39" t="s">
        <v>9</v>
      </c>
      <c r="F222" s="3">
        <f>F223+F224+F225</f>
        <v>800</v>
      </c>
    </row>
    <row r="223" spans="1:6" ht="33" customHeight="1">
      <c r="A223" s="10" t="s">
        <v>18</v>
      </c>
      <c r="B223" s="39" t="s">
        <v>99</v>
      </c>
      <c r="C223" s="39" t="s">
        <v>64</v>
      </c>
      <c r="D223" s="39" t="s">
        <v>17</v>
      </c>
      <c r="E223" s="66" t="s">
        <v>19</v>
      </c>
      <c r="F223" s="3">
        <v>640</v>
      </c>
    </row>
    <row r="224" spans="1:6" ht="33" customHeight="1">
      <c r="A224" s="11" t="s">
        <v>20</v>
      </c>
      <c r="B224" s="39" t="s">
        <v>99</v>
      </c>
      <c r="C224" s="39" t="s">
        <v>64</v>
      </c>
      <c r="D224" s="39" t="s">
        <v>17</v>
      </c>
      <c r="E224" s="66" t="s">
        <v>21</v>
      </c>
      <c r="F224" s="3">
        <v>144</v>
      </c>
    </row>
    <row r="225" spans="1:6" ht="220.5" customHeight="1">
      <c r="A225" s="10" t="s">
        <v>27</v>
      </c>
      <c r="B225" s="39" t="s">
        <v>99</v>
      </c>
      <c r="C225" s="39" t="s">
        <v>64</v>
      </c>
      <c r="D225" s="39" t="s">
        <v>17</v>
      </c>
      <c r="E225" s="66" t="s">
        <v>28</v>
      </c>
      <c r="F225" s="3">
        <v>16</v>
      </c>
    </row>
    <row r="226" spans="1:6" ht="42.75" customHeight="1">
      <c r="A226" s="11" t="s">
        <v>213</v>
      </c>
      <c r="B226" s="39" t="s">
        <v>99</v>
      </c>
      <c r="C226" s="39" t="s">
        <v>64</v>
      </c>
      <c r="D226" s="39" t="s">
        <v>214</v>
      </c>
      <c r="E226" s="39" t="s">
        <v>9</v>
      </c>
      <c r="F226" s="3">
        <f>F227</f>
        <v>1000</v>
      </c>
    </row>
    <row r="227" spans="1:6" ht="37.5" customHeight="1">
      <c r="A227" s="11" t="s">
        <v>42</v>
      </c>
      <c r="B227" s="39" t="s">
        <v>99</v>
      </c>
      <c r="C227" s="39" t="s">
        <v>64</v>
      </c>
      <c r="D227" s="39" t="s">
        <v>215</v>
      </c>
      <c r="E227" s="39" t="s">
        <v>9</v>
      </c>
      <c r="F227" s="3">
        <f>F228+F229+F230+F231</f>
        <v>1000</v>
      </c>
    </row>
    <row r="228" spans="1:6" ht="34.5" customHeight="1">
      <c r="A228" s="10" t="s">
        <v>44</v>
      </c>
      <c r="B228" s="39" t="s">
        <v>99</v>
      </c>
      <c r="C228" s="39" t="s">
        <v>64</v>
      </c>
      <c r="D228" s="39" t="s">
        <v>215</v>
      </c>
      <c r="E228" s="58" t="s">
        <v>45</v>
      </c>
      <c r="F228" s="3">
        <v>665</v>
      </c>
    </row>
    <row r="229" spans="1:6" ht="83.25" customHeight="1">
      <c r="A229" s="11" t="s">
        <v>20</v>
      </c>
      <c r="B229" s="39" t="s">
        <v>99</v>
      </c>
      <c r="C229" s="39" t="s">
        <v>64</v>
      </c>
      <c r="D229" s="39" t="s">
        <v>215</v>
      </c>
      <c r="E229" s="58" t="s">
        <v>21</v>
      </c>
      <c r="F229" s="3">
        <f>335-16</f>
        <v>319</v>
      </c>
    </row>
    <row r="230" spans="1:6" ht="27.75" customHeight="1">
      <c r="A230" s="10" t="s">
        <v>168</v>
      </c>
      <c r="B230" s="39" t="s">
        <v>99</v>
      </c>
      <c r="C230" s="39" t="s">
        <v>64</v>
      </c>
      <c r="D230" s="39" t="s">
        <v>215</v>
      </c>
      <c r="E230" s="66" t="s">
        <v>169</v>
      </c>
      <c r="F230" s="3">
        <v>11</v>
      </c>
    </row>
    <row r="231" spans="1:6" ht="78" customHeight="1">
      <c r="A231" s="10" t="s">
        <v>27</v>
      </c>
      <c r="B231" s="39" t="s">
        <v>99</v>
      </c>
      <c r="C231" s="39" t="s">
        <v>64</v>
      </c>
      <c r="D231" s="39" t="s">
        <v>215</v>
      </c>
      <c r="E231" s="66" t="s">
        <v>28</v>
      </c>
      <c r="F231" s="3">
        <v>5</v>
      </c>
    </row>
    <row r="232" spans="1:6" ht="65.25" customHeight="1">
      <c r="A232" s="10" t="s">
        <v>49</v>
      </c>
      <c r="B232" s="71" t="s">
        <v>103</v>
      </c>
      <c r="C232" s="71" t="s">
        <v>23</v>
      </c>
      <c r="D232" s="71" t="s">
        <v>184</v>
      </c>
      <c r="E232" s="71" t="s">
        <v>9</v>
      </c>
      <c r="F232" s="3">
        <f>F233+F235+F237</f>
        <v>7.1</v>
      </c>
    </row>
    <row r="233" spans="1:6" ht="43.5" customHeight="1">
      <c r="A233" s="11" t="s">
        <v>202</v>
      </c>
      <c r="B233" s="74" t="s">
        <v>99</v>
      </c>
      <c r="C233" s="74" t="s">
        <v>64</v>
      </c>
      <c r="D233" s="74" t="s">
        <v>203</v>
      </c>
      <c r="E233" s="74" t="s">
        <v>9</v>
      </c>
      <c r="F233" s="3">
        <f>F234</f>
        <v>0.5</v>
      </c>
    </row>
    <row r="234" spans="1:6" ht="39" customHeight="1">
      <c r="A234" s="10" t="s">
        <v>44</v>
      </c>
      <c r="B234" s="74" t="s">
        <v>99</v>
      </c>
      <c r="C234" s="74" t="s">
        <v>64</v>
      </c>
      <c r="D234" s="74" t="s">
        <v>203</v>
      </c>
      <c r="E234" s="74" t="s">
        <v>45</v>
      </c>
      <c r="F234" s="3">
        <v>0.5</v>
      </c>
    </row>
    <row r="235" spans="1:6" ht="50.25" customHeight="1">
      <c r="A235" s="29" t="s">
        <v>212</v>
      </c>
      <c r="B235" s="41" t="s">
        <v>99</v>
      </c>
      <c r="C235" s="41" t="s">
        <v>64</v>
      </c>
      <c r="D235" s="79" t="s">
        <v>210</v>
      </c>
      <c r="E235" s="41" t="s">
        <v>9</v>
      </c>
      <c r="F235" s="3">
        <f>F236</f>
        <v>5.5</v>
      </c>
    </row>
    <row r="236" spans="1:6" ht="71.25" customHeight="1">
      <c r="A236" s="11" t="s">
        <v>20</v>
      </c>
      <c r="B236" s="41" t="s">
        <v>99</v>
      </c>
      <c r="C236" s="41" t="s">
        <v>64</v>
      </c>
      <c r="D236" s="79" t="s">
        <v>210</v>
      </c>
      <c r="E236" s="41" t="s">
        <v>21</v>
      </c>
      <c r="F236" s="3">
        <v>5.5</v>
      </c>
    </row>
    <row r="237" spans="1:6" ht="124.5" customHeight="1">
      <c r="A237" s="69" t="s">
        <v>221</v>
      </c>
      <c r="B237" s="53" t="s">
        <v>99</v>
      </c>
      <c r="C237" s="53" t="s">
        <v>64</v>
      </c>
      <c r="D237" s="84" t="s">
        <v>188</v>
      </c>
      <c r="E237" s="6" t="s">
        <v>9</v>
      </c>
      <c r="F237" s="3">
        <f>F238</f>
        <v>1.1</v>
      </c>
    </row>
    <row r="238" spans="1:6" ht="36" customHeight="1">
      <c r="A238" s="10" t="s">
        <v>44</v>
      </c>
      <c r="B238" s="53" t="s">
        <v>99</v>
      </c>
      <c r="C238" s="53" t="s">
        <v>64</v>
      </c>
      <c r="D238" s="84" t="s">
        <v>188</v>
      </c>
      <c r="E238" s="6" t="s">
        <v>45</v>
      </c>
      <c r="F238" s="3">
        <v>1.1</v>
      </c>
    </row>
    <row r="239" spans="1:6" ht="61.5" customHeight="1">
      <c r="A239" s="9" t="s">
        <v>219</v>
      </c>
      <c r="B239" s="6" t="s">
        <v>99</v>
      </c>
      <c r="C239" s="6" t="s">
        <v>64</v>
      </c>
      <c r="D239" s="83" t="s">
        <v>220</v>
      </c>
      <c r="E239" s="6" t="s">
        <v>9</v>
      </c>
      <c r="F239" s="3">
        <f>F240</f>
        <v>7.4</v>
      </c>
    </row>
    <row r="240" spans="1:6" ht="73.5" customHeight="1">
      <c r="A240" s="10" t="s">
        <v>44</v>
      </c>
      <c r="B240" s="53" t="s">
        <v>99</v>
      </c>
      <c r="C240" s="53" t="s">
        <v>64</v>
      </c>
      <c r="D240" s="83" t="s">
        <v>220</v>
      </c>
      <c r="E240" s="6" t="s">
        <v>45</v>
      </c>
      <c r="F240" s="3">
        <v>7.4</v>
      </c>
    </row>
    <row r="241" spans="1:6" ht="40.5" customHeight="1">
      <c r="A241" s="68" t="s">
        <v>175</v>
      </c>
      <c r="B241" s="80" t="s">
        <v>99</v>
      </c>
      <c r="C241" s="80" t="s">
        <v>64</v>
      </c>
      <c r="D241" s="81" t="s">
        <v>216</v>
      </c>
      <c r="E241" s="80" t="s">
        <v>9</v>
      </c>
      <c r="F241" s="3">
        <f>F242</f>
        <v>1.9</v>
      </c>
    </row>
    <row r="242" spans="1:6" ht="44.25" customHeight="1">
      <c r="A242" s="10" t="s">
        <v>44</v>
      </c>
      <c r="B242" s="80" t="s">
        <v>99</v>
      </c>
      <c r="C242" s="80" t="s">
        <v>64</v>
      </c>
      <c r="D242" s="81" t="s">
        <v>216</v>
      </c>
      <c r="E242" s="80" t="s">
        <v>45</v>
      </c>
      <c r="F242" s="3">
        <v>1.9</v>
      </c>
    </row>
    <row r="243" spans="1:6" ht="25.5" customHeight="1">
      <c r="A243" s="17" t="s">
        <v>226</v>
      </c>
      <c r="B243" s="80" t="s">
        <v>99</v>
      </c>
      <c r="C243" s="80" t="s">
        <v>64</v>
      </c>
      <c r="D243" s="81" t="s">
        <v>217</v>
      </c>
      <c r="E243" s="80" t="s">
        <v>9</v>
      </c>
      <c r="F243" s="3">
        <f>F245+F246+F239</f>
        <v>85.70000000000002</v>
      </c>
    </row>
    <row r="244" spans="1:6" ht="104.25" customHeight="1">
      <c r="A244" s="4" t="s">
        <v>228</v>
      </c>
      <c r="B244" s="80" t="s">
        <v>99</v>
      </c>
      <c r="C244" s="80" t="s">
        <v>64</v>
      </c>
      <c r="D244" s="81" t="s">
        <v>217</v>
      </c>
      <c r="E244" s="80" t="s">
        <v>9</v>
      </c>
      <c r="F244" s="3">
        <f>F245</f>
        <v>1.4</v>
      </c>
    </row>
    <row r="245" spans="1:6" ht="64.5" customHeight="1">
      <c r="A245" s="10" t="s">
        <v>44</v>
      </c>
      <c r="B245" s="80" t="s">
        <v>99</v>
      </c>
      <c r="C245" s="80" t="s">
        <v>64</v>
      </c>
      <c r="D245" s="81" t="s">
        <v>217</v>
      </c>
      <c r="E245" s="80" t="s">
        <v>45</v>
      </c>
      <c r="F245" s="3">
        <v>1.4</v>
      </c>
    </row>
    <row r="246" spans="1:6" ht="150" customHeight="1">
      <c r="A246" s="21" t="s">
        <v>230</v>
      </c>
      <c r="B246" s="73" t="s">
        <v>99</v>
      </c>
      <c r="C246" s="73" t="s">
        <v>64</v>
      </c>
      <c r="D246" s="74" t="s">
        <v>218</v>
      </c>
      <c r="E246" s="51" t="s">
        <v>9</v>
      </c>
      <c r="F246" s="3">
        <f>F247</f>
        <v>76.9</v>
      </c>
    </row>
    <row r="247" spans="1:6" ht="60">
      <c r="A247" s="10" t="s">
        <v>44</v>
      </c>
      <c r="B247" s="73" t="s">
        <v>99</v>
      </c>
      <c r="C247" s="73" t="s">
        <v>64</v>
      </c>
      <c r="D247" s="74" t="s">
        <v>218</v>
      </c>
      <c r="E247" s="51" t="s">
        <v>45</v>
      </c>
      <c r="F247" s="3">
        <v>76.9</v>
      </c>
    </row>
    <row r="248" spans="1:6" ht="69.75" customHeight="1">
      <c r="A248" s="82" t="s">
        <v>102</v>
      </c>
      <c r="B248" s="75" t="s">
        <v>103</v>
      </c>
      <c r="C248" s="75" t="s">
        <v>7</v>
      </c>
      <c r="D248" s="75" t="s">
        <v>8</v>
      </c>
      <c r="E248" s="75" t="s">
        <v>9</v>
      </c>
      <c r="F248" s="3">
        <f>F253+F249</f>
        <v>17847.4</v>
      </c>
    </row>
    <row r="249" spans="1:6" ht="30">
      <c r="A249" s="29" t="s">
        <v>110</v>
      </c>
      <c r="B249" s="85" t="s">
        <v>103</v>
      </c>
      <c r="C249" s="85" t="s">
        <v>13</v>
      </c>
      <c r="D249" s="85" t="s">
        <v>8</v>
      </c>
      <c r="E249" s="85" t="s">
        <v>9</v>
      </c>
      <c r="F249" s="3">
        <f>F250</f>
        <v>384</v>
      </c>
    </row>
    <row r="250" spans="1:6" ht="68.25" customHeight="1">
      <c r="A250" s="23" t="s">
        <v>121</v>
      </c>
      <c r="B250" s="85" t="s">
        <v>103</v>
      </c>
      <c r="C250" s="85" t="s">
        <v>13</v>
      </c>
      <c r="D250" s="85" t="s">
        <v>222</v>
      </c>
      <c r="E250" s="85" t="s">
        <v>9</v>
      </c>
      <c r="F250" s="3">
        <f>F251</f>
        <v>384</v>
      </c>
    </row>
    <row r="251" spans="1:6" ht="157.5" customHeight="1">
      <c r="A251" s="68" t="s">
        <v>175</v>
      </c>
      <c r="B251" s="39" t="s">
        <v>103</v>
      </c>
      <c r="C251" s="39" t="s">
        <v>13</v>
      </c>
      <c r="D251" s="40" t="s">
        <v>216</v>
      </c>
      <c r="E251" s="39" t="s">
        <v>9</v>
      </c>
      <c r="F251" s="3">
        <f>F252</f>
        <v>384</v>
      </c>
    </row>
    <row r="252" spans="1:6" ht="70.5" customHeight="1">
      <c r="A252" s="11" t="s">
        <v>176</v>
      </c>
      <c r="B252" s="39" t="s">
        <v>103</v>
      </c>
      <c r="C252" s="39" t="s">
        <v>13</v>
      </c>
      <c r="D252" s="40" t="s">
        <v>216</v>
      </c>
      <c r="E252" s="39" t="s">
        <v>177</v>
      </c>
      <c r="F252" s="3">
        <f>385.9-1.9</f>
        <v>384</v>
      </c>
    </row>
    <row r="253" spans="1:6" ht="156.75" customHeight="1">
      <c r="A253" s="23" t="s">
        <v>223</v>
      </c>
      <c r="B253" s="39" t="s">
        <v>103</v>
      </c>
      <c r="C253" s="39" t="s">
        <v>23</v>
      </c>
      <c r="D253" s="39" t="s">
        <v>8</v>
      </c>
      <c r="E253" s="39" t="s">
        <v>9</v>
      </c>
      <c r="F253" s="3">
        <f>F257+F254</f>
        <v>17463.4</v>
      </c>
    </row>
    <row r="254" spans="1:6" ht="68.25" customHeight="1">
      <c r="A254" s="10" t="s">
        <v>49</v>
      </c>
      <c r="B254" s="71" t="s">
        <v>103</v>
      </c>
      <c r="C254" s="71" t="s">
        <v>23</v>
      </c>
      <c r="D254" s="71" t="s">
        <v>184</v>
      </c>
      <c r="E254" s="71" t="s">
        <v>9</v>
      </c>
      <c r="F254" s="3">
        <f>F255</f>
        <v>1480.3999999999999</v>
      </c>
    </row>
    <row r="255" spans="1:6" ht="240" customHeight="1">
      <c r="A255" s="9" t="s">
        <v>233</v>
      </c>
      <c r="B255" s="6" t="s">
        <v>103</v>
      </c>
      <c r="C255" s="6" t="s">
        <v>23</v>
      </c>
      <c r="D255" s="87" t="s">
        <v>220</v>
      </c>
      <c r="E255" s="6" t="s">
        <v>9</v>
      </c>
      <c r="F255" s="3">
        <f>F256</f>
        <v>1480.3999999999999</v>
      </c>
    </row>
    <row r="256" spans="1:6" ht="67.5" customHeight="1">
      <c r="A256" s="29" t="s">
        <v>117</v>
      </c>
      <c r="B256" s="53" t="s">
        <v>103</v>
      </c>
      <c r="C256" s="53" t="s">
        <v>23</v>
      </c>
      <c r="D256" s="87" t="s">
        <v>220</v>
      </c>
      <c r="E256" s="6" t="s">
        <v>118</v>
      </c>
      <c r="F256" s="3">
        <f>1487.8-7.4</f>
        <v>1480.3999999999999</v>
      </c>
    </row>
    <row r="257" spans="1:6" ht="75">
      <c r="A257" s="17" t="s">
        <v>224</v>
      </c>
      <c r="B257" s="74" t="s">
        <v>103</v>
      </c>
      <c r="C257" s="74" t="s">
        <v>23</v>
      </c>
      <c r="D257" s="74" t="s">
        <v>225</v>
      </c>
      <c r="E257" s="73" t="s">
        <v>9</v>
      </c>
      <c r="F257" s="52">
        <f>F258</f>
        <v>15983.000000000002</v>
      </c>
    </row>
    <row r="258" spans="1:6" ht="25.5" customHeight="1">
      <c r="A258" s="17" t="s">
        <v>226</v>
      </c>
      <c r="B258" s="74" t="s">
        <v>103</v>
      </c>
      <c r="C258" s="74" t="s">
        <v>23</v>
      </c>
      <c r="D258" s="74" t="s">
        <v>227</v>
      </c>
      <c r="E258" s="73" t="s">
        <v>9</v>
      </c>
      <c r="F258" s="52">
        <f>F259+F261+F263</f>
        <v>15983.000000000002</v>
      </c>
    </row>
    <row r="259" spans="1:6" ht="240">
      <c r="A259" s="4" t="s">
        <v>228</v>
      </c>
      <c r="B259" s="74" t="s">
        <v>103</v>
      </c>
      <c r="C259" s="62" t="s">
        <v>23</v>
      </c>
      <c r="D259" s="83" t="s">
        <v>217</v>
      </c>
      <c r="E259" s="62" t="s">
        <v>9</v>
      </c>
      <c r="F259" s="52">
        <f>F260</f>
        <v>277.20000000000005</v>
      </c>
    </row>
    <row r="260" spans="1:6" ht="104.25" customHeight="1">
      <c r="A260" s="11" t="s">
        <v>229</v>
      </c>
      <c r="B260" s="74" t="s">
        <v>103</v>
      </c>
      <c r="C260" s="62" t="s">
        <v>23</v>
      </c>
      <c r="D260" s="83" t="s">
        <v>217</v>
      </c>
      <c r="E260" s="62" t="s">
        <v>118</v>
      </c>
      <c r="F260" s="3">
        <f>278.6-1.4</f>
        <v>277.20000000000005</v>
      </c>
    </row>
    <row r="261" spans="1:6" ht="62.25" customHeight="1">
      <c r="A261" s="21" t="s">
        <v>230</v>
      </c>
      <c r="B261" s="6" t="s">
        <v>103</v>
      </c>
      <c r="C261" s="6" t="s">
        <v>23</v>
      </c>
      <c r="D261" s="83" t="s">
        <v>218</v>
      </c>
      <c r="E261" s="6" t="s">
        <v>9</v>
      </c>
      <c r="F261" s="3">
        <f>F262</f>
        <v>15309.2</v>
      </c>
    </row>
    <row r="262" spans="1:6" ht="60">
      <c r="A262" s="29" t="s">
        <v>117</v>
      </c>
      <c r="B262" s="6" t="s">
        <v>103</v>
      </c>
      <c r="C262" s="6" t="s">
        <v>23</v>
      </c>
      <c r="D262" s="83" t="s">
        <v>218</v>
      </c>
      <c r="E262" s="6" t="s">
        <v>118</v>
      </c>
      <c r="F262" s="3">
        <f>15386.1-76.9</f>
        <v>15309.2</v>
      </c>
    </row>
    <row r="263" spans="1:6" ht="98.25" customHeight="1">
      <c r="A263" s="24" t="s">
        <v>231</v>
      </c>
      <c r="B263" s="86" t="s">
        <v>103</v>
      </c>
      <c r="C263" s="53" t="s">
        <v>23</v>
      </c>
      <c r="D263" s="83" t="s">
        <v>232</v>
      </c>
      <c r="E263" s="86" t="s">
        <v>9</v>
      </c>
      <c r="F263" s="3">
        <f>F264</f>
        <v>396.6</v>
      </c>
    </row>
    <row r="264" spans="1:6" ht="108" customHeight="1">
      <c r="A264" s="10" t="s">
        <v>44</v>
      </c>
      <c r="B264" s="86" t="s">
        <v>103</v>
      </c>
      <c r="C264" s="53" t="s">
        <v>23</v>
      </c>
      <c r="D264" s="83" t="s">
        <v>232</v>
      </c>
      <c r="E264" s="51" t="s">
        <v>45</v>
      </c>
      <c r="F264" s="3">
        <v>396.6</v>
      </c>
    </row>
    <row r="265" spans="1:6" ht="197.25" customHeight="1">
      <c r="A265" s="88" t="s">
        <v>234</v>
      </c>
      <c r="B265" s="22"/>
      <c r="C265" s="22"/>
      <c r="D265" s="22"/>
      <c r="E265" s="22"/>
      <c r="F265" s="89">
        <f>F7+F103+F160+F118</f>
        <v>165583.76</v>
      </c>
    </row>
    <row r="266" spans="1:6" ht="67.5" customHeight="1">
      <c r="A266" s="11" t="s">
        <v>229</v>
      </c>
      <c r="B266" s="74" t="s">
        <v>103</v>
      </c>
      <c r="C266" s="62" t="s">
        <v>23</v>
      </c>
      <c r="D266" s="83" t="s">
        <v>217</v>
      </c>
      <c r="E266" s="62" t="s">
        <v>118</v>
      </c>
      <c r="F266" s="3">
        <f>278.6-1.4</f>
        <v>277.20000000000005</v>
      </c>
    </row>
    <row r="267" spans="1:6" ht="151.5" customHeight="1">
      <c r="A267" s="21" t="s">
        <v>230</v>
      </c>
      <c r="B267" s="6" t="s">
        <v>103</v>
      </c>
      <c r="C267" s="6" t="s">
        <v>23</v>
      </c>
      <c r="D267" s="83" t="s">
        <v>218</v>
      </c>
      <c r="E267" s="6" t="s">
        <v>9</v>
      </c>
      <c r="F267" s="3">
        <f>F268</f>
        <v>15309.2</v>
      </c>
    </row>
    <row r="268" spans="1:6" ht="59.25" customHeight="1">
      <c r="A268" s="29" t="s">
        <v>117</v>
      </c>
      <c r="B268" s="6" t="s">
        <v>103</v>
      </c>
      <c r="C268" s="6" t="s">
        <v>23</v>
      </c>
      <c r="D268" s="83" t="s">
        <v>218</v>
      </c>
      <c r="E268" s="6" t="s">
        <v>118</v>
      </c>
      <c r="F268" s="3">
        <f>15386.1-76.9</f>
        <v>15309.2</v>
      </c>
    </row>
    <row r="269" spans="1:6" ht="45" customHeight="1">
      <c r="A269" s="24" t="s">
        <v>231</v>
      </c>
      <c r="B269" s="86" t="s">
        <v>103</v>
      </c>
      <c r="C269" s="53" t="s">
        <v>23</v>
      </c>
      <c r="D269" s="83" t="s">
        <v>232</v>
      </c>
      <c r="E269" s="86" t="s">
        <v>9</v>
      </c>
      <c r="F269" s="3">
        <f>F270</f>
        <v>396.6</v>
      </c>
    </row>
    <row r="270" spans="1:6" ht="64.5" customHeight="1">
      <c r="A270" s="10" t="s">
        <v>44</v>
      </c>
      <c r="B270" s="86" t="s">
        <v>103</v>
      </c>
      <c r="C270" s="53" t="s">
        <v>23</v>
      </c>
      <c r="D270" s="83" t="s">
        <v>232</v>
      </c>
      <c r="E270" s="51" t="s">
        <v>45</v>
      </c>
      <c r="F270" s="3">
        <v>396.6</v>
      </c>
    </row>
    <row r="271" spans="1:6" ht="59.25" customHeight="1">
      <c r="A271" s="9" t="s">
        <v>233</v>
      </c>
      <c r="B271" s="6" t="s">
        <v>103</v>
      </c>
      <c r="C271" s="6" t="s">
        <v>23</v>
      </c>
      <c r="D271" s="87" t="s">
        <v>220</v>
      </c>
      <c r="E271" s="6" t="s">
        <v>9</v>
      </c>
      <c r="F271" s="3">
        <f>F272</f>
        <v>1480.3999999999999</v>
      </c>
    </row>
    <row r="272" spans="1:6" ht="65.25" customHeight="1">
      <c r="A272" s="29" t="s">
        <v>117</v>
      </c>
      <c r="B272" s="53" t="s">
        <v>103</v>
      </c>
      <c r="C272" s="53" t="s">
        <v>23</v>
      </c>
      <c r="D272" s="87" t="s">
        <v>220</v>
      </c>
      <c r="E272" s="6" t="s">
        <v>118</v>
      </c>
      <c r="F272" s="3">
        <f>1487.8-7.4</f>
        <v>1480.3999999999999</v>
      </c>
    </row>
    <row r="273" spans="1:6" ht="18.75">
      <c r="A273" s="88" t="s">
        <v>234</v>
      </c>
      <c r="B273" s="22"/>
      <c r="C273" s="22"/>
      <c r="D273" s="22"/>
      <c r="E273" s="22"/>
      <c r="F273" s="89">
        <f>F7+F111+F168+F126</f>
        <v>38255.66</v>
      </c>
    </row>
  </sheetData>
  <sheetProtection/>
  <mergeCells count="6">
    <mergeCell ref="F4:F6"/>
    <mergeCell ref="A4:A6"/>
    <mergeCell ref="B4:B6"/>
    <mergeCell ref="C4:C6"/>
    <mergeCell ref="D4:D6"/>
    <mergeCell ref="E4:E6"/>
  </mergeCells>
  <printOptions/>
  <pageMargins left="0.7" right="0.7" top="0.75" bottom="0.75" header="0.3" footer="0.3"/>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1:K258"/>
  <sheetViews>
    <sheetView tabSelected="1" zoomScalePageLayoutView="0" workbookViewId="0" topLeftCell="A1">
      <selection activeCell="A92" sqref="A92"/>
    </sheetView>
  </sheetViews>
  <sheetFormatPr defaultColWidth="9.140625" defaultRowHeight="15"/>
  <cols>
    <col min="1" max="1" width="32.57421875" style="0" customWidth="1"/>
    <col min="6" max="6" width="18.140625" style="0" customWidth="1"/>
  </cols>
  <sheetData>
    <row r="1" spans="2:8" ht="15.75">
      <c r="B1" s="116" t="s">
        <v>246</v>
      </c>
      <c r="C1" s="116"/>
      <c r="D1" s="116"/>
      <c r="E1" s="116"/>
      <c r="F1" s="116"/>
      <c r="G1" s="116"/>
      <c r="H1" s="116"/>
    </row>
    <row r="2" spans="2:9" ht="15.75">
      <c r="B2" s="116" t="s">
        <v>247</v>
      </c>
      <c r="C2" s="117"/>
      <c r="D2" s="117"/>
      <c r="E2" s="117"/>
      <c r="F2" s="117"/>
      <c r="G2" s="117"/>
      <c r="H2" s="117"/>
      <c r="I2" s="117"/>
    </row>
    <row r="3" spans="2:9" ht="15.75">
      <c r="B3" s="118" t="s">
        <v>248</v>
      </c>
      <c r="C3" s="117"/>
      <c r="D3" s="117"/>
      <c r="E3" s="117"/>
      <c r="F3" s="117"/>
      <c r="G3" s="117"/>
      <c r="H3" s="117"/>
      <c r="I3" s="117"/>
    </row>
    <row r="4" spans="2:11" ht="15.75">
      <c r="B4" s="111" t="s">
        <v>249</v>
      </c>
      <c r="C4" s="111"/>
      <c r="D4" s="111"/>
      <c r="E4" s="111"/>
      <c r="F4" s="111"/>
      <c r="G4" s="111"/>
      <c r="H4" s="111"/>
      <c r="I4" s="111"/>
      <c r="J4" s="111"/>
      <c r="K4" s="111"/>
    </row>
    <row r="5" spans="2:6" ht="15.75">
      <c r="B5" s="112" t="s">
        <v>250</v>
      </c>
      <c r="C5" s="112"/>
      <c r="D5" s="112"/>
      <c r="E5" s="112"/>
      <c r="F5" s="112"/>
    </row>
    <row r="6" spans="2:6" ht="15.75">
      <c r="B6" s="93"/>
      <c r="C6" s="93"/>
      <c r="D6" s="93"/>
      <c r="E6" s="93"/>
      <c r="F6" s="93"/>
    </row>
    <row r="7" spans="1:10" ht="15">
      <c r="A7" s="113" t="s">
        <v>251</v>
      </c>
      <c r="B7" s="113"/>
      <c r="C7" s="113"/>
      <c r="D7" s="113"/>
      <c r="E7" s="113"/>
      <c r="F7" s="113"/>
      <c r="G7" s="113"/>
      <c r="H7" s="113"/>
      <c r="I7" s="113"/>
      <c r="J7" s="113"/>
    </row>
    <row r="8" spans="1:10" ht="15">
      <c r="A8" s="113"/>
      <c r="B8" s="113"/>
      <c r="C8" s="113"/>
      <c r="D8" s="113"/>
      <c r="E8" s="113"/>
      <c r="F8" s="113"/>
      <c r="G8" s="113"/>
      <c r="H8" s="113"/>
      <c r="I8" s="113"/>
      <c r="J8" s="113"/>
    </row>
    <row r="9" spans="1:10" ht="45.75" customHeight="1">
      <c r="A9" s="114"/>
      <c r="B9" s="114"/>
      <c r="C9" s="114"/>
      <c r="D9" s="114"/>
      <c r="E9" s="114"/>
      <c r="F9" s="114"/>
      <c r="G9" s="115"/>
      <c r="H9" s="115"/>
      <c r="I9" s="115"/>
      <c r="J9" s="115"/>
    </row>
    <row r="10" spans="1:6" ht="15.75">
      <c r="A10" s="97"/>
      <c r="B10" s="98"/>
      <c r="C10" s="98"/>
      <c r="D10" s="98"/>
      <c r="E10" s="98"/>
      <c r="F10" s="98"/>
    </row>
    <row r="12" spans="1:6" ht="15" customHeight="1">
      <c r="A12" s="108" t="s">
        <v>0</v>
      </c>
      <c r="B12" s="105" t="s">
        <v>1</v>
      </c>
      <c r="C12" s="105" t="s">
        <v>2</v>
      </c>
      <c r="D12" s="105" t="s">
        <v>3</v>
      </c>
      <c r="E12" s="105" t="s">
        <v>4</v>
      </c>
      <c r="F12" s="105" t="s">
        <v>5</v>
      </c>
    </row>
    <row r="13" spans="1:6" ht="15">
      <c r="A13" s="109"/>
      <c r="B13" s="106"/>
      <c r="C13" s="106"/>
      <c r="D13" s="106"/>
      <c r="E13" s="106"/>
      <c r="F13" s="106"/>
    </row>
    <row r="14" spans="1:6" ht="15">
      <c r="A14" s="110"/>
      <c r="B14" s="107"/>
      <c r="C14" s="107"/>
      <c r="D14" s="107"/>
      <c r="E14" s="107"/>
      <c r="F14" s="107"/>
    </row>
    <row r="15" spans="1:6" ht="24" customHeight="1">
      <c r="A15" s="4" t="s">
        <v>10</v>
      </c>
      <c r="B15" s="6" t="s">
        <v>11</v>
      </c>
      <c r="C15" s="6" t="s">
        <v>7</v>
      </c>
      <c r="D15" s="6" t="s">
        <v>8</v>
      </c>
      <c r="E15" s="6" t="s">
        <v>9</v>
      </c>
      <c r="F15" s="3">
        <f>F16+F23+F32+F38+F42</f>
        <v>18958.85</v>
      </c>
    </row>
    <row r="16" spans="1:6" ht="97.5" customHeight="1">
      <c r="A16" s="7" t="s">
        <v>12</v>
      </c>
      <c r="B16" s="8" t="s">
        <v>11</v>
      </c>
      <c r="C16" s="8" t="s">
        <v>13</v>
      </c>
      <c r="D16" s="8" t="s">
        <v>8</v>
      </c>
      <c r="E16" s="8" t="s">
        <v>9</v>
      </c>
      <c r="F16" s="3">
        <f>F17</f>
        <v>650</v>
      </c>
    </row>
    <row r="17" spans="1:6" ht="90" customHeight="1">
      <c r="A17" s="7" t="s">
        <v>14</v>
      </c>
      <c r="B17" s="6" t="s">
        <v>11</v>
      </c>
      <c r="C17" s="6" t="s">
        <v>13</v>
      </c>
      <c r="D17" s="6" t="s">
        <v>15</v>
      </c>
      <c r="E17" s="6" t="s">
        <v>9</v>
      </c>
      <c r="F17" s="3">
        <f>F18</f>
        <v>650</v>
      </c>
    </row>
    <row r="18" spans="1:6" ht="24" customHeight="1">
      <c r="A18" s="9" t="s">
        <v>16</v>
      </c>
      <c r="B18" s="6" t="s">
        <v>11</v>
      </c>
      <c r="C18" s="6" t="s">
        <v>13</v>
      </c>
      <c r="D18" s="6" t="s">
        <v>17</v>
      </c>
      <c r="E18" s="6" t="s">
        <v>9</v>
      </c>
      <c r="F18" s="3">
        <f>F19+F20+F21+F22</f>
        <v>650</v>
      </c>
    </row>
    <row r="19" spans="1:6" ht="79.5" customHeight="1">
      <c r="A19" s="10" t="s">
        <v>18</v>
      </c>
      <c r="B19" s="6" t="s">
        <v>11</v>
      </c>
      <c r="C19" s="6" t="s">
        <v>13</v>
      </c>
      <c r="D19" s="6" t="s">
        <v>17</v>
      </c>
      <c r="E19" s="6" t="s">
        <v>19</v>
      </c>
      <c r="F19" s="3">
        <v>578.1</v>
      </c>
    </row>
    <row r="20" spans="1:6" ht="60.75" customHeight="1">
      <c r="A20" s="11" t="s">
        <v>25</v>
      </c>
      <c r="B20" s="6" t="s">
        <v>11</v>
      </c>
      <c r="C20" s="6" t="s">
        <v>13</v>
      </c>
      <c r="D20" s="6" t="s">
        <v>17</v>
      </c>
      <c r="E20" s="6" t="s">
        <v>26</v>
      </c>
      <c r="F20" s="3">
        <v>1</v>
      </c>
    </row>
    <row r="21" spans="1:6" ht="59.25" customHeight="1">
      <c r="A21" s="11" t="s">
        <v>20</v>
      </c>
      <c r="B21" s="6" t="s">
        <v>11</v>
      </c>
      <c r="C21" s="6" t="s">
        <v>13</v>
      </c>
      <c r="D21" s="6" t="s">
        <v>17</v>
      </c>
      <c r="E21" s="6" t="s">
        <v>21</v>
      </c>
      <c r="F21" s="3">
        <v>70.8</v>
      </c>
    </row>
    <row r="22" spans="1:6" ht="38.25" customHeight="1">
      <c r="A22" s="10" t="s">
        <v>27</v>
      </c>
      <c r="B22" s="6" t="s">
        <v>11</v>
      </c>
      <c r="C22" s="6" t="s">
        <v>13</v>
      </c>
      <c r="D22" s="6" t="s">
        <v>17</v>
      </c>
      <c r="E22" s="6" t="s">
        <v>28</v>
      </c>
      <c r="F22" s="3">
        <v>0.1</v>
      </c>
    </row>
    <row r="23" spans="1:6" ht="92.25" customHeight="1">
      <c r="A23" s="9" t="s">
        <v>22</v>
      </c>
      <c r="B23" s="6" t="s">
        <v>11</v>
      </c>
      <c r="C23" s="6" t="s">
        <v>23</v>
      </c>
      <c r="D23" s="6" t="s">
        <v>8</v>
      </c>
      <c r="E23" s="6" t="s">
        <v>9</v>
      </c>
      <c r="F23" s="3">
        <f>F24</f>
        <v>10020.8</v>
      </c>
    </row>
    <row r="24" spans="1:6" ht="80.25" customHeight="1">
      <c r="A24" s="9" t="s">
        <v>14</v>
      </c>
      <c r="B24" s="6" t="s">
        <v>11</v>
      </c>
      <c r="C24" s="6" t="s">
        <v>23</v>
      </c>
      <c r="D24" s="6" t="s">
        <v>24</v>
      </c>
      <c r="E24" s="6" t="s">
        <v>9</v>
      </c>
      <c r="F24" s="3">
        <f>F25+F30</f>
        <v>10020.8</v>
      </c>
    </row>
    <row r="25" spans="1:6" ht="26.25" customHeight="1">
      <c r="A25" s="9" t="s">
        <v>16</v>
      </c>
      <c r="B25" s="6" t="s">
        <v>11</v>
      </c>
      <c r="C25" s="6" t="s">
        <v>23</v>
      </c>
      <c r="D25" s="6" t="s">
        <v>17</v>
      </c>
      <c r="E25" s="6" t="s">
        <v>9</v>
      </c>
      <c r="F25" s="3">
        <f>F26+F27+F28+F29</f>
        <v>9370.8</v>
      </c>
    </row>
    <row r="26" spans="1:6" ht="73.5" customHeight="1">
      <c r="A26" s="10" t="s">
        <v>18</v>
      </c>
      <c r="B26" s="6" t="s">
        <v>11</v>
      </c>
      <c r="C26" s="6" t="s">
        <v>23</v>
      </c>
      <c r="D26" s="6" t="s">
        <v>17</v>
      </c>
      <c r="E26" s="6" t="s">
        <v>19</v>
      </c>
      <c r="F26" s="3">
        <v>6220.3</v>
      </c>
    </row>
    <row r="27" spans="1:6" ht="64.5" customHeight="1">
      <c r="A27" s="11" t="s">
        <v>25</v>
      </c>
      <c r="B27" s="6" t="s">
        <v>11</v>
      </c>
      <c r="C27" s="6" t="s">
        <v>23</v>
      </c>
      <c r="D27" s="6" t="s">
        <v>17</v>
      </c>
      <c r="E27" s="6" t="s">
        <v>26</v>
      </c>
      <c r="F27" s="3">
        <v>5</v>
      </c>
    </row>
    <row r="28" spans="1:6" ht="62.25" customHeight="1">
      <c r="A28" s="11" t="s">
        <v>20</v>
      </c>
      <c r="B28" s="6" t="s">
        <v>11</v>
      </c>
      <c r="C28" s="6" t="s">
        <v>23</v>
      </c>
      <c r="D28" s="6" t="s">
        <v>17</v>
      </c>
      <c r="E28" s="6" t="s">
        <v>21</v>
      </c>
      <c r="F28" s="3">
        <v>3110.5</v>
      </c>
    </row>
    <row r="29" spans="1:6" ht="36" customHeight="1">
      <c r="A29" s="10" t="s">
        <v>27</v>
      </c>
      <c r="B29" s="6" t="s">
        <v>11</v>
      </c>
      <c r="C29" s="6" t="s">
        <v>23</v>
      </c>
      <c r="D29" s="6" t="s">
        <v>17</v>
      </c>
      <c r="E29" s="6" t="s">
        <v>28</v>
      </c>
      <c r="F29" s="3">
        <v>35</v>
      </c>
    </row>
    <row r="30" spans="1:6" ht="63.75" customHeight="1">
      <c r="A30" s="9" t="s">
        <v>29</v>
      </c>
      <c r="B30" s="6" t="s">
        <v>11</v>
      </c>
      <c r="C30" s="6" t="s">
        <v>23</v>
      </c>
      <c r="D30" s="6" t="s">
        <v>30</v>
      </c>
      <c r="E30" s="6" t="s">
        <v>9</v>
      </c>
      <c r="F30" s="3">
        <f>F31</f>
        <v>650</v>
      </c>
    </row>
    <row r="31" spans="1:6" ht="75.75" customHeight="1">
      <c r="A31" s="10" t="s">
        <v>18</v>
      </c>
      <c r="B31" s="6" t="s">
        <v>11</v>
      </c>
      <c r="C31" s="6" t="s">
        <v>23</v>
      </c>
      <c r="D31" s="6" t="s">
        <v>30</v>
      </c>
      <c r="E31" s="6" t="s">
        <v>19</v>
      </c>
      <c r="F31" s="3">
        <v>650</v>
      </c>
    </row>
    <row r="32" spans="1:6" ht="75.75" customHeight="1">
      <c r="A32" s="42" t="s">
        <v>135</v>
      </c>
      <c r="B32" s="8" t="s">
        <v>11</v>
      </c>
      <c r="C32" s="8" t="s">
        <v>71</v>
      </c>
      <c r="D32" s="8" t="s">
        <v>8</v>
      </c>
      <c r="E32" s="8" t="s">
        <v>9</v>
      </c>
      <c r="F32" s="15">
        <f>F33</f>
        <v>2552.09</v>
      </c>
    </row>
    <row r="33" spans="1:6" ht="75.75" customHeight="1">
      <c r="A33" s="10" t="s">
        <v>14</v>
      </c>
      <c r="B33" s="39" t="s">
        <v>11</v>
      </c>
      <c r="C33" s="39" t="s">
        <v>71</v>
      </c>
      <c r="D33" s="39" t="s">
        <v>24</v>
      </c>
      <c r="E33" s="39" t="s">
        <v>9</v>
      </c>
      <c r="F33" s="43">
        <f>F34</f>
        <v>2552.09</v>
      </c>
    </row>
    <row r="34" spans="1:6" ht="15.75" customHeight="1">
      <c r="A34" s="29" t="s">
        <v>16</v>
      </c>
      <c r="B34" s="39" t="s">
        <v>11</v>
      </c>
      <c r="C34" s="39" t="s">
        <v>71</v>
      </c>
      <c r="D34" s="39" t="s">
        <v>17</v>
      </c>
      <c r="E34" s="39" t="s">
        <v>9</v>
      </c>
      <c r="F34" s="43">
        <f>F35+F36+F37</f>
        <v>2552.09</v>
      </c>
    </row>
    <row r="35" spans="1:6" ht="75.75" customHeight="1">
      <c r="A35" s="10" t="s">
        <v>18</v>
      </c>
      <c r="B35" s="39" t="s">
        <v>11</v>
      </c>
      <c r="C35" s="39" t="s">
        <v>71</v>
      </c>
      <c r="D35" s="39" t="s">
        <v>17</v>
      </c>
      <c r="E35" s="39" t="s">
        <v>19</v>
      </c>
      <c r="F35" s="44">
        <f>1692.6+1.9+257.59</f>
        <v>1952.09</v>
      </c>
    </row>
    <row r="36" spans="1:6" ht="60.75" customHeight="1">
      <c r="A36" s="11" t="s">
        <v>20</v>
      </c>
      <c r="B36" s="41" t="s">
        <v>11</v>
      </c>
      <c r="C36" s="41" t="s">
        <v>71</v>
      </c>
      <c r="D36" s="41" t="s">
        <v>17</v>
      </c>
      <c r="E36" s="41" t="s">
        <v>21</v>
      </c>
      <c r="F36" s="15">
        <v>599</v>
      </c>
    </row>
    <row r="37" spans="1:6" ht="40.5" customHeight="1">
      <c r="A37" s="10" t="s">
        <v>168</v>
      </c>
      <c r="B37" s="41" t="s">
        <v>11</v>
      </c>
      <c r="C37" s="41" t="s">
        <v>71</v>
      </c>
      <c r="D37" s="41" t="s">
        <v>17</v>
      </c>
      <c r="E37" s="79" t="s">
        <v>169</v>
      </c>
      <c r="F37" s="15">
        <v>1</v>
      </c>
    </row>
    <row r="38" spans="1:6" ht="18.75" customHeight="1">
      <c r="A38" s="4" t="s">
        <v>31</v>
      </c>
      <c r="B38" s="8" t="s">
        <v>11</v>
      </c>
      <c r="C38" s="12">
        <v>11</v>
      </c>
      <c r="D38" s="8" t="s">
        <v>8</v>
      </c>
      <c r="E38" s="8" t="s">
        <v>9</v>
      </c>
      <c r="F38" s="3">
        <f>F39</f>
        <v>100</v>
      </c>
    </row>
    <row r="39" spans="1:6" ht="18" customHeight="1">
      <c r="A39" s="13" t="s">
        <v>31</v>
      </c>
      <c r="B39" s="8" t="s">
        <v>11</v>
      </c>
      <c r="C39" s="12">
        <v>11</v>
      </c>
      <c r="D39" s="8" t="s">
        <v>32</v>
      </c>
      <c r="E39" s="8" t="s">
        <v>9</v>
      </c>
      <c r="F39" s="3">
        <f>F40</f>
        <v>100</v>
      </c>
    </row>
    <row r="40" spans="1:6" ht="28.5" customHeight="1">
      <c r="A40" s="9" t="s">
        <v>33</v>
      </c>
      <c r="B40" s="8" t="s">
        <v>11</v>
      </c>
      <c r="C40" s="12">
        <v>11</v>
      </c>
      <c r="D40" s="14" t="s">
        <v>34</v>
      </c>
      <c r="E40" s="8" t="s">
        <v>9</v>
      </c>
      <c r="F40" s="3">
        <f>F41</f>
        <v>100</v>
      </c>
    </row>
    <row r="41" spans="1:6" ht="19.5" customHeight="1">
      <c r="A41" s="9" t="s">
        <v>35</v>
      </c>
      <c r="B41" s="8" t="s">
        <v>11</v>
      </c>
      <c r="C41" s="8" t="s">
        <v>36</v>
      </c>
      <c r="D41" s="8" t="s">
        <v>34</v>
      </c>
      <c r="E41" s="8" t="s">
        <v>37</v>
      </c>
      <c r="F41" s="3">
        <f>50+50</f>
        <v>100</v>
      </c>
    </row>
    <row r="42" spans="1:6" ht="29.25" customHeight="1">
      <c r="A42" s="9" t="s">
        <v>38</v>
      </c>
      <c r="B42" s="8" t="s">
        <v>11</v>
      </c>
      <c r="C42" s="8" t="s">
        <v>39</v>
      </c>
      <c r="D42" s="8" t="s">
        <v>8</v>
      </c>
      <c r="E42" s="8" t="s">
        <v>9</v>
      </c>
      <c r="F42" s="15">
        <f>F43+F46+F52+F55</f>
        <v>5635.96</v>
      </c>
    </row>
    <row r="43" spans="1:6" ht="57.75" customHeight="1">
      <c r="A43" s="9" t="s">
        <v>252</v>
      </c>
      <c r="B43" s="2" t="s">
        <v>11</v>
      </c>
      <c r="C43" s="2" t="s">
        <v>39</v>
      </c>
      <c r="D43" s="2" t="s">
        <v>254</v>
      </c>
      <c r="E43" s="6" t="s">
        <v>9</v>
      </c>
      <c r="F43" s="3">
        <f>F45</f>
        <v>885</v>
      </c>
    </row>
    <row r="44" spans="1:6" ht="52.5" customHeight="1">
      <c r="A44" s="78" t="s">
        <v>253</v>
      </c>
      <c r="B44" s="2" t="s">
        <v>11</v>
      </c>
      <c r="C44" s="2" t="s">
        <v>39</v>
      </c>
      <c r="D44" s="2" t="s">
        <v>255</v>
      </c>
      <c r="E44" s="2" t="s">
        <v>9</v>
      </c>
      <c r="F44" s="3">
        <f>F45</f>
        <v>885</v>
      </c>
    </row>
    <row r="45" spans="1:6" ht="64.5" customHeight="1">
      <c r="A45" s="11" t="s">
        <v>20</v>
      </c>
      <c r="B45" s="6" t="s">
        <v>11</v>
      </c>
      <c r="C45" s="6" t="s">
        <v>39</v>
      </c>
      <c r="D45" s="2" t="s">
        <v>255</v>
      </c>
      <c r="E45" s="6" t="s">
        <v>21</v>
      </c>
      <c r="F45" s="3">
        <f>735+200-50</f>
        <v>885</v>
      </c>
    </row>
    <row r="46" spans="1:6" ht="29.25" customHeight="1">
      <c r="A46" s="4" t="s">
        <v>40</v>
      </c>
      <c r="B46" s="8" t="s">
        <v>11</v>
      </c>
      <c r="C46" s="8" t="s">
        <v>39</v>
      </c>
      <c r="D46" s="8" t="s">
        <v>41</v>
      </c>
      <c r="E46" s="8" t="s">
        <v>9</v>
      </c>
      <c r="F46" s="3">
        <f>F47</f>
        <v>3500</v>
      </c>
    </row>
    <row r="47" spans="1:6" ht="34.5" customHeight="1">
      <c r="A47" s="9" t="s">
        <v>42</v>
      </c>
      <c r="B47" s="8" t="s">
        <v>11</v>
      </c>
      <c r="C47" s="8" t="s">
        <v>39</v>
      </c>
      <c r="D47" s="8" t="s">
        <v>43</v>
      </c>
      <c r="E47" s="8" t="s">
        <v>9</v>
      </c>
      <c r="F47" s="3">
        <f>F48+F49+F50+F51</f>
        <v>3500</v>
      </c>
    </row>
    <row r="48" spans="1:6" ht="58.5" customHeight="1">
      <c r="A48" s="10" t="s">
        <v>44</v>
      </c>
      <c r="B48" s="8" t="s">
        <v>11</v>
      </c>
      <c r="C48" s="8" t="s">
        <v>39</v>
      </c>
      <c r="D48" s="8" t="s">
        <v>43</v>
      </c>
      <c r="E48" s="8" t="s">
        <v>45</v>
      </c>
      <c r="F48" s="3">
        <v>2830</v>
      </c>
    </row>
    <row r="49" spans="1:6" ht="58.5" customHeight="1">
      <c r="A49" s="10" t="s">
        <v>272</v>
      </c>
      <c r="B49" s="8" t="s">
        <v>11</v>
      </c>
      <c r="C49" s="8" t="s">
        <v>39</v>
      </c>
      <c r="D49" s="8" t="s">
        <v>43</v>
      </c>
      <c r="E49" s="18" t="s">
        <v>271</v>
      </c>
      <c r="F49" s="3">
        <v>0.4</v>
      </c>
    </row>
    <row r="50" spans="1:6" ht="63" customHeight="1">
      <c r="A50" s="11" t="s">
        <v>20</v>
      </c>
      <c r="B50" s="8" t="s">
        <v>11</v>
      </c>
      <c r="C50" s="8" t="s">
        <v>39</v>
      </c>
      <c r="D50" s="8" t="s">
        <v>43</v>
      </c>
      <c r="E50" s="8" t="s">
        <v>21</v>
      </c>
      <c r="F50" s="3">
        <v>658.1</v>
      </c>
    </row>
    <row r="51" spans="1:6" ht="41.25" customHeight="1">
      <c r="A51" s="10" t="s">
        <v>27</v>
      </c>
      <c r="B51" s="8" t="s">
        <v>11</v>
      </c>
      <c r="C51" s="8" t="s">
        <v>39</v>
      </c>
      <c r="D51" s="8" t="s">
        <v>43</v>
      </c>
      <c r="E51" s="18" t="s">
        <v>28</v>
      </c>
      <c r="F51" s="3">
        <v>11.5</v>
      </c>
    </row>
    <row r="52" spans="1:6" ht="144.75" customHeight="1">
      <c r="A52" s="16" t="s">
        <v>46</v>
      </c>
      <c r="B52" s="8" t="s">
        <v>11</v>
      </c>
      <c r="C52" s="8" t="s">
        <v>39</v>
      </c>
      <c r="D52" s="18" t="s">
        <v>273</v>
      </c>
      <c r="E52" s="8" t="s">
        <v>9</v>
      </c>
      <c r="F52" s="3">
        <f>F53+F54</f>
        <v>382.8</v>
      </c>
    </row>
    <row r="53" spans="1:6" ht="60.75" customHeight="1">
      <c r="A53" s="10" t="s">
        <v>44</v>
      </c>
      <c r="B53" s="8" t="s">
        <v>11</v>
      </c>
      <c r="C53" s="8" t="s">
        <v>39</v>
      </c>
      <c r="D53" s="18" t="s">
        <v>274</v>
      </c>
      <c r="E53" s="18" t="s">
        <v>19</v>
      </c>
      <c r="F53" s="3">
        <v>328.5</v>
      </c>
    </row>
    <row r="54" spans="1:6" ht="66" customHeight="1">
      <c r="A54" s="11" t="s">
        <v>20</v>
      </c>
      <c r="B54" s="8" t="s">
        <v>11</v>
      </c>
      <c r="C54" s="8" t="s">
        <v>39</v>
      </c>
      <c r="D54" s="18" t="s">
        <v>274</v>
      </c>
      <c r="E54" s="8" t="s">
        <v>21</v>
      </c>
      <c r="F54" s="3">
        <v>54.3</v>
      </c>
    </row>
    <row r="55" spans="1:6" ht="71.25" customHeight="1">
      <c r="A55" s="10" t="s">
        <v>49</v>
      </c>
      <c r="B55" s="8" t="s">
        <v>11</v>
      </c>
      <c r="C55" s="8" t="s">
        <v>39</v>
      </c>
      <c r="D55" s="18" t="s">
        <v>244</v>
      </c>
      <c r="E55" s="8" t="s">
        <v>9</v>
      </c>
      <c r="F55" s="3">
        <f>F56+F58+F61+F64</f>
        <v>868.1600000000001</v>
      </c>
    </row>
    <row r="56" spans="1:6" ht="83.25" customHeight="1">
      <c r="A56" s="21" t="s">
        <v>60</v>
      </c>
      <c r="B56" s="18" t="s">
        <v>11</v>
      </c>
      <c r="C56" s="18" t="s">
        <v>39</v>
      </c>
      <c r="D56" s="20" t="s">
        <v>263</v>
      </c>
      <c r="E56" s="18" t="s">
        <v>9</v>
      </c>
      <c r="F56" s="15">
        <f>F57</f>
        <v>200</v>
      </c>
    </row>
    <row r="57" spans="1:6" ht="71.25" customHeight="1">
      <c r="A57" s="11" t="s">
        <v>20</v>
      </c>
      <c r="B57" s="18" t="s">
        <v>11</v>
      </c>
      <c r="C57" s="18" t="s">
        <v>39</v>
      </c>
      <c r="D57" s="20" t="s">
        <v>263</v>
      </c>
      <c r="E57" s="18" t="s">
        <v>21</v>
      </c>
      <c r="F57" s="15">
        <v>200</v>
      </c>
    </row>
    <row r="58" spans="1:6" ht="181.5" customHeight="1">
      <c r="A58" s="4" t="s">
        <v>56</v>
      </c>
      <c r="B58" s="8" t="s">
        <v>11</v>
      </c>
      <c r="C58" s="8" t="s">
        <v>39</v>
      </c>
      <c r="D58" s="18" t="s">
        <v>264</v>
      </c>
      <c r="E58" s="8" t="s">
        <v>9</v>
      </c>
      <c r="F58" s="3">
        <f>F59+F60</f>
        <v>154.3</v>
      </c>
    </row>
    <row r="59" spans="1:6" ht="71.25" customHeight="1">
      <c r="A59" s="10" t="s">
        <v>18</v>
      </c>
      <c r="B59" s="8" t="s">
        <v>11</v>
      </c>
      <c r="C59" s="8" t="s">
        <v>39</v>
      </c>
      <c r="D59" s="18" t="s">
        <v>264</v>
      </c>
      <c r="E59" s="8" t="s">
        <v>19</v>
      </c>
      <c r="F59" s="3">
        <v>99.2</v>
      </c>
    </row>
    <row r="60" spans="1:6" ht="71.25" customHeight="1">
      <c r="A60" s="11" t="s">
        <v>20</v>
      </c>
      <c r="B60" s="8" t="s">
        <v>11</v>
      </c>
      <c r="C60" s="8" t="s">
        <v>39</v>
      </c>
      <c r="D60" s="18" t="s">
        <v>264</v>
      </c>
      <c r="E60" s="8" t="s">
        <v>21</v>
      </c>
      <c r="F60" s="3">
        <v>55.1</v>
      </c>
    </row>
    <row r="61" spans="1:6" ht="130.5" customHeight="1">
      <c r="A61" s="1" t="s">
        <v>50</v>
      </c>
      <c r="B61" s="6" t="s">
        <v>11</v>
      </c>
      <c r="C61" s="6" t="s">
        <v>39</v>
      </c>
      <c r="D61" s="2" t="s">
        <v>51</v>
      </c>
      <c r="E61" s="6" t="s">
        <v>9</v>
      </c>
      <c r="F61" s="3">
        <f>F62+F63</f>
        <v>508.1</v>
      </c>
    </row>
    <row r="62" spans="1:6" ht="74.25" customHeight="1">
      <c r="A62" s="10" t="s">
        <v>18</v>
      </c>
      <c r="B62" s="6" t="s">
        <v>11</v>
      </c>
      <c r="C62" s="6" t="s">
        <v>39</v>
      </c>
      <c r="D62" s="2" t="s">
        <v>51</v>
      </c>
      <c r="E62" s="6" t="s">
        <v>19</v>
      </c>
      <c r="F62" s="3">
        <v>394.6</v>
      </c>
    </row>
    <row r="63" spans="1:6" ht="73.5" customHeight="1">
      <c r="A63" s="11" t="s">
        <v>20</v>
      </c>
      <c r="B63" s="6" t="s">
        <v>11</v>
      </c>
      <c r="C63" s="6" t="s">
        <v>39</v>
      </c>
      <c r="D63" s="2" t="s">
        <v>51</v>
      </c>
      <c r="E63" s="6" t="s">
        <v>21</v>
      </c>
      <c r="F63" s="3">
        <v>113.5</v>
      </c>
    </row>
    <row r="64" spans="1:6" ht="150" customHeight="1">
      <c r="A64" s="19" t="s">
        <v>58</v>
      </c>
      <c r="B64" s="8" t="s">
        <v>11</v>
      </c>
      <c r="C64" s="8" t="s">
        <v>39</v>
      </c>
      <c r="D64" s="20" t="s">
        <v>59</v>
      </c>
      <c r="E64" s="8" t="s">
        <v>9</v>
      </c>
      <c r="F64" s="15">
        <f>F65+F66</f>
        <v>5.76</v>
      </c>
    </row>
    <row r="65" spans="1:6" ht="72.75" customHeight="1">
      <c r="A65" s="10" t="s">
        <v>18</v>
      </c>
      <c r="B65" s="8" t="s">
        <v>11</v>
      </c>
      <c r="C65" s="8" t="s">
        <v>39</v>
      </c>
      <c r="D65" s="20" t="s">
        <v>59</v>
      </c>
      <c r="E65" s="8" t="s">
        <v>19</v>
      </c>
      <c r="F65" s="15">
        <v>5.04</v>
      </c>
    </row>
    <row r="66" spans="1:6" ht="74.25" customHeight="1">
      <c r="A66" s="11" t="s">
        <v>20</v>
      </c>
      <c r="B66" s="8" t="s">
        <v>11</v>
      </c>
      <c r="C66" s="8" t="s">
        <v>39</v>
      </c>
      <c r="D66" s="20" t="s">
        <v>59</v>
      </c>
      <c r="E66" s="8" t="s">
        <v>21</v>
      </c>
      <c r="F66" s="15">
        <v>0.72</v>
      </c>
    </row>
    <row r="67" spans="1:6" ht="36.75" customHeight="1">
      <c r="A67" s="10" t="s">
        <v>62</v>
      </c>
      <c r="B67" s="94" t="s">
        <v>13</v>
      </c>
      <c r="C67" s="94" t="s">
        <v>7</v>
      </c>
      <c r="D67" s="94" t="s">
        <v>8</v>
      </c>
      <c r="E67" s="94" t="s">
        <v>9</v>
      </c>
      <c r="F67" s="3">
        <f>F68</f>
        <v>50</v>
      </c>
    </row>
    <row r="68" spans="1:6" ht="63" customHeight="1">
      <c r="A68" s="9" t="s">
        <v>63</v>
      </c>
      <c r="B68" s="6" t="s">
        <v>13</v>
      </c>
      <c r="C68" s="6" t="s">
        <v>64</v>
      </c>
      <c r="D68" s="6" t="s">
        <v>8</v>
      </c>
      <c r="E68" s="6" t="s">
        <v>9</v>
      </c>
      <c r="F68" s="3">
        <f>F69</f>
        <v>50</v>
      </c>
    </row>
    <row r="69" spans="1:6" ht="70.5" customHeight="1">
      <c r="A69" s="9" t="s">
        <v>65</v>
      </c>
      <c r="B69" s="6" t="s">
        <v>13</v>
      </c>
      <c r="C69" s="6" t="s">
        <v>64</v>
      </c>
      <c r="D69" s="6" t="s">
        <v>66</v>
      </c>
      <c r="E69" s="6" t="s">
        <v>9</v>
      </c>
      <c r="F69" s="3">
        <f>F70</f>
        <v>50</v>
      </c>
    </row>
    <row r="70" spans="1:6" ht="59.25" customHeight="1">
      <c r="A70" s="9" t="s">
        <v>67</v>
      </c>
      <c r="B70" s="6" t="s">
        <v>13</v>
      </c>
      <c r="C70" s="6" t="s">
        <v>64</v>
      </c>
      <c r="D70" s="6" t="s">
        <v>68</v>
      </c>
      <c r="E70" s="6" t="s">
        <v>9</v>
      </c>
      <c r="F70" s="3">
        <f>F71</f>
        <v>50</v>
      </c>
    </row>
    <row r="71" spans="1:6" ht="74.25" customHeight="1">
      <c r="A71" s="11" t="s">
        <v>20</v>
      </c>
      <c r="B71" s="6" t="s">
        <v>13</v>
      </c>
      <c r="C71" s="6" t="s">
        <v>64</v>
      </c>
      <c r="D71" s="6" t="s">
        <v>68</v>
      </c>
      <c r="E71" s="6" t="s">
        <v>21</v>
      </c>
      <c r="F71" s="3">
        <v>50</v>
      </c>
    </row>
    <row r="72" spans="1:6" ht="24.75" customHeight="1">
      <c r="A72" s="9" t="s">
        <v>69</v>
      </c>
      <c r="B72" s="8" t="s">
        <v>23</v>
      </c>
      <c r="C72" s="8" t="s">
        <v>7</v>
      </c>
      <c r="D72" s="8" t="s">
        <v>8</v>
      </c>
      <c r="E72" s="8" t="s">
        <v>9</v>
      </c>
      <c r="F72" s="3">
        <f>F82+F73+F78</f>
        <v>3065.7</v>
      </c>
    </row>
    <row r="73" spans="1:6" ht="18.75" customHeight="1">
      <c r="A73" s="23" t="s">
        <v>77</v>
      </c>
      <c r="B73" s="8" t="s">
        <v>23</v>
      </c>
      <c r="C73" s="8" t="s">
        <v>78</v>
      </c>
      <c r="D73" s="8" t="s">
        <v>8</v>
      </c>
      <c r="E73" s="8" t="s">
        <v>9</v>
      </c>
      <c r="F73" s="3">
        <f>F74+F76</f>
        <v>841.1</v>
      </c>
    </row>
    <row r="74" spans="1:6" ht="54" customHeight="1">
      <c r="A74" s="11" t="s">
        <v>79</v>
      </c>
      <c r="B74" s="8" t="s">
        <v>23</v>
      </c>
      <c r="C74" s="8" t="s">
        <v>78</v>
      </c>
      <c r="D74" s="8" t="s">
        <v>80</v>
      </c>
      <c r="E74" s="8" t="s">
        <v>9</v>
      </c>
      <c r="F74" s="3">
        <f>F75</f>
        <v>800</v>
      </c>
    </row>
    <row r="75" spans="1:6" ht="115.5" customHeight="1">
      <c r="A75" s="11" t="s">
        <v>81</v>
      </c>
      <c r="B75" s="8" t="s">
        <v>23</v>
      </c>
      <c r="C75" s="8" t="s">
        <v>78</v>
      </c>
      <c r="D75" s="8" t="s">
        <v>80</v>
      </c>
      <c r="E75" s="8" t="s">
        <v>82</v>
      </c>
      <c r="F75" s="3">
        <v>800</v>
      </c>
    </row>
    <row r="76" spans="1:6" ht="66" customHeight="1">
      <c r="A76" s="24" t="s">
        <v>83</v>
      </c>
      <c r="B76" s="8" t="s">
        <v>23</v>
      </c>
      <c r="C76" s="8" t="s">
        <v>78</v>
      </c>
      <c r="D76" s="8" t="s">
        <v>84</v>
      </c>
      <c r="E76" s="8" t="s">
        <v>9</v>
      </c>
      <c r="F76" s="3">
        <f>F77</f>
        <v>41.1</v>
      </c>
    </row>
    <row r="77" spans="1:6" ht="29.25" customHeight="1">
      <c r="A77" s="11" t="s">
        <v>20</v>
      </c>
      <c r="B77" s="8" t="s">
        <v>23</v>
      </c>
      <c r="C77" s="8" t="s">
        <v>78</v>
      </c>
      <c r="D77" s="8" t="s">
        <v>84</v>
      </c>
      <c r="E77" s="8" t="s">
        <v>21</v>
      </c>
      <c r="F77" s="3">
        <v>41.1</v>
      </c>
    </row>
    <row r="78" spans="1:6" ht="30">
      <c r="A78" s="42" t="s">
        <v>85</v>
      </c>
      <c r="B78" s="99" t="s">
        <v>23</v>
      </c>
      <c r="C78" s="99" t="s">
        <v>64</v>
      </c>
      <c r="D78" s="99" t="s">
        <v>8</v>
      </c>
      <c r="E78" s="51" t="s">
        <v>9</v>
      </c>
      <c r="F78" s="52">
        <f>F79</f>
        <v>2104.6</v>
      </c>
    </row>
    <row r="79" spans="1:6" ht="81" customHeight="1">
      <c r="A79" s="78" t="s">
        <v>86</v>
      </c>
      <c r="B79" s="66" t="s">
        <v>23</v>
      </c>
      <c r="C79" s="66" t="s">
        <v>64</v>
      </c>
      <c r="D79" s="76" t="s">
        <v>87</v>
      </c>
      <c r="E79" s="100" t="s">
        <v>9</v>
      </c>
      <c r="F79" s="3">
        <f>F80+F81</f>
        <v>2104.6</v>
      </c>
    </row>
    <row r="80" spans="1:6" ht="46.5" customHeight="1">
      <c r="A80" s="11" t="s">
        <v>20</v>
      </c>
      <c r="B80" s="66" t="s">
        <v>23</v>
      </c>
      <c r="C80" s="66" t="s">
        <v>64</v>
      </c>
      <c r="D80" s="76" t="s">
        <v>88</v>
      </c>
      <c r="E80" s="101" t="s">
        <v>21</v>
      </c>
      <c r="F80" s="3">
        <v>56</v>
      </c>
    </row>
    <row r="81" spans="1:6" ht="27" customHeight="1">
      <c r="A81" s="78" t="s">
        <v>262</v>
      </c>
      <c r="B81" s="66" t="s">
        <v>23</v>
      </c>
      <c r="C81" s="66" t="s">
        <v>64</v>
      </c>
      <c r="D81" s="76" t="s">
        <v>88</v>
      </c>
      <c r="E81" s="101" t="s">
        <v>261</v>
      </c>
      <c r="F81" s="52">
        <f>2104.6-56</f>
        <v>2048.6</v>
      </c>
    </row>
    <row r="82" spans="1:6" ht="32.25" customHeight="1">
      <c r="A82" s="9" t="s">
        <v>89</v>
      </c>
      <c r="B82" s="8" t="s">
        <v>23</v>
      </c>
      <c r="C82" s="8" t="s">
        <v>90</v>
      </c>
      <c r="D82" s="8" t="s">
        <v>8</v>
      </c>
      <c r="E82" s="26" t="s">
        <v>9</v>
      </c>
      <c r="F82" s="3">
        <f>F83</f>
        <v>120</v>
      </c>
    </row>
    <row r="83" spans="1:6" ht="77.25" customHeight="1">
      <c r="A83" s="29" t="s">
        <v>237</v>
      </c>
      <c r="B83" s="6" t="s">
        <v>23</v>
      </c>
      <c r="C83" s="6" t="s">
        <v>90</v>
      </c>
      <c r="D83" s="27" t="s">
        <v>91</v>
      </c>
      <c r="E83" s="6" t="s">
        <v>9</v>
      </c>
      <c r="F83" s="3">
        <f>F84</f>
        <v>120</v>
      </c>
    </row>
    <row r="84" spans="1:6" ht="75.75" customHeight="1">
      <c r="A84" s="9" t="s">
        <v>92</v>
      </c>
      <c r="B84" s="6" t="s">
        <v>23</v>
      </c>
      <c r="C84" s="6" t="s">
        <v>90</v>
      </c>
      <c r="D84" s="27" t="s">
        <v>91</v>
      </c>
      <c r="E84" s="6" t="s">
        <v>93</v>
      </c>
      <c r="F84" s="3">
        <v>120</v>
      </c>
    </row>
    <row r="85" spans="1:6" ht="26.25" customHeight="1">
      <c r="A85" s="9" t="s">
        <v>94</v>
      </c>
      <c r="B85" s="6" t="s">
        <v>78</v>
      </c>
      <c r="C85" s="6" t="s">
        <v>7</v>
      </c>
      <c r="D85" s="27" t="s">
        <v>8</v>
      </c>
      <c r="E85" s="6" t="s">
        <v>9</v>
      </c>
      <c r="F85" s="3">
        <f>F86</f>
        <v>3869.3</v>
      </c>
    </row>
    <row r="86" spans="1:6" ht="37.5" customHeight="1">
      <c r="A86" s="9" t="s">
        <v>95</v>
      </c>
      <c r="B86" s="6" t="s">
        <v>78</v>
      </c>
      <c r="C86" s="6" t="s">
        <v>78</v>
      </c>
      <c r="D86" s="27" t="s">
        <v>8</v>
      </c>
      <c r="E86" s="6" t="s">
        <v>9</v>
      </c>
      <c r="F86" s="3">
        <f>F87+F89</f>
        <v>3869.3</v>
      </c>
    </row>
    <row r="87" spans="1:6" ht="42" customHeight="1">
      <c r="A87" s="9" t="s">
        <v>96</v>
      </c>
      <c r="B87" s="6" t="s">
        <v>78</v>
      </c>
      <c r="C87" s="6" t="s">
        <v>78</v>
      </c>
      <c r="D87" s="27" t="s">
        <v>97</v>
      </c>
      <c r="E87" s="6" t="s">
        <v>9</v>
      </c>
      <c r="F87" s="3">
        <f>F88</f>
        <v>9</v>
      </c>
    </row>
    <row r="88" spans="1:6" ht="57.75" customHeight="1">
      <c r="A88" s="11" t="s">
        <v>20</v>
      </c>
      <c r="B88" s="6" t="s">
        <v>78</v>
      </c>
      <c r="C88" s="6" t="s">
        <v>78</v>
      </c>
      <c r="D88" s="27" t="s">
        <v>97</v>
      </c>
      <c r="E88" s="27" t="s">
        <v>21</v>
      </c>
      <c r="F88" s="3">
        <v>9</v>
      </c>
    </row>
    <row r="89" spans="1:6" ht="125.25" customHeight="1">
      <c r="A89" s="11" t="s">
        <v>111</v>
      </c>
      <c r="B89" s="75" t="s">
        <v>78</v>
      </c>
      <c r="C89" s="75" t="s">
        <v>78</v>
      </c>
      <c r="D89" s="102" t="s">
        <v>114</v>
      </c>
      <c r="E89" s="75" t="s">
        <v>9</v>
      </c>
      <c r="F89" s="3">
        <f>F90</f>
        <v>3860.3</v>
      </c>
    </row>
    <row r="90" spans="1:6" ht="118.5" customHeight="1">
      <c r="A90" s="42" t="s">
        <v>275</v>
      </c>
      <c r="B90" s="81" t="s">
        <v>78</v>
      </c>
      <c r="C90" s="81" t="s">
        <v>78</v>
      </c>
      <c r="D90" s="102" t="s">
        <v>278</v>
      </c>
      <c r="E90" s="81" t="s">
        <v>9</v>
      </c>
      <c r="F90" s="3">
        <f>F91</f>
        <v>3860.3</v>
      </c>
    </row>
    <row r="91" spans="1:6" ht="63" customHeight="1">
      <c r="A91" s="42" t="s">
        <v>276</v>
      </c>
      <c r="B91" s="81" t="s">
        <v>78</v>
      </c>
      <c r="C91" s="81" t="s">
        <v>78</v>
      </c>
      <c r="D91" s="102" t="s">
        <v>278</v>
      </c>
      <c r="E91" s="81" t="s">
        <v>277</v>
      </c>
      <c r="F91" s="3">
        <v>3860.3</v>
      </c>
    </row>
    <row r="92" spans="1:6" ht="20.25" customHeight="1">
      <c r="A92" s="11" t="s">
        <v>98</v>
      </c>
      <c r="B92" s="53" t="s">
        <v>99</v>
      </c>
      <c r="C92" s="53" t="s">
        <v>179</v>
      </c>
      <c r="D92" s="53" t="s">
        <v>8</v>
      </c>
      <c r="E92" s="53" t="s">
        <v>9</v>
      </c>
      <c r="F92" s="3">
        <f>F93+F109+F147+F154</f>
        <v>95647.8</v>
      </c>
    </row>
    <row r="93" spans="1:6" ht="23.25" customHeight="1">
      <c r="A93" s="11" t="s">
        <v>180</v>
      </c>
      <c r="B93" s="53" t="s">
        <v>99</v>
      </c>
      <c r="C93" s="53" t="s">
        <v>11</v>
      </c>
      <c r="D93" s="53" t="s">
        <v>8</v>
      </c>
      <c r="E93" s="53" t="s">
        <v>9</v>
      </c>
      <c r="F93" s="3">
        <f>F94+F106+F101</f>
        <v>17022.199999999997</v>
      </c>
    </row>
    <row r="94" spans="1:6" ht="21.75" customHeight="1">
      <c r="A94" s="11" t="s">
        <v>181</v>
      </c>
      <c r="B94" s="53" t="s">
        <v>99</v>
      </c>
      <c r="C94" s="53" t="s">
        <v>11</v>
      </c>
      <c r="D94" s="53" t="s">
        <v>182</v>
      </c>
      <c r="E94" s="53" t="s">
        <v>9</v>
      </c>
      <c r="F94" s="3">
        <f>F95</f>
        <v>6010</v>
      </c>
    </row>
    <row r="95" spans="1:6" ht="30">
      <c r="A95" s="4" t="s">
        <v>42</v>
      </c>
      <c r="B95" s="8" t="s">
        <v>99</v>
      </c>
      <c r="C95" s="8" t="s">
        <v>11</v>
      </c>
      <c r="D95" s="8" t="s">
        <v>183</v>
      </c>
      <c r="E95" s="8" t="s">
        <v>9</v>
      </c>
      <c r="F95" s="3">
        <f>F96+F97+F98+F99+F100</f>
        <v>6010</v>
      </c>
    </row>
    <row r="96" spans="1:6" ht="66" customHeight="1">
      <c r="A96" s="10" t="s">
        <v>44</v>
      </c>
      <c r="B96" s="8" t="s">
        <v>99</v>
      </c>
      <c r="C96" s="8" t="s">
        <v>11</v>
      </c>
      <c r="D96" s="8" t="s">
        <v>183</v>
      </c>
      <c r="E96" s="58" t="s">
        <v>45</v>
      </c>
      <c r="F96" s="3">
        <v>730</v>
      </c>
    </row>
    <row r="97" spans="1:6" ht="72.75" customHeight="1">
      <c r="A97" s="11" t="s">
        <v>20</v>
      </c>
      <c r="B97" s="8" t="s">
        <v>99</v>
      </c>
      <c r="C97" s="8" t="s">
        <v>11</v>
      </c>
      <c r="D97" s="8" t="s">
        <v>183</v>
      </c>
      <c r="E97" s="58" t="s">
        <v>21</v>
      </c>
      <c r="F97" s="3">
        <v>1091</v>
      </c>
    </row>
    <row r="98" spans="1:6" ht="45" customHeight="1">
      <c r="A98" s="11" t="s">
        <v>81</v>
      </c>
      <c r="B98" s="8" t="s">
        <v>99</v>
      </c>
      <c r="C98" s="8" t="s">
        <v>11</v>
      </c>
      <c r="D98" s="8" t="s">
        <v>183</v>
      </c>
      <c r="E98" s="58" t="s">
        <v>82</v>
      </c>
      <c r="F98" s="3">
        <v>4078</v>
      </c>
    </row>
    <row r="99" spans="1:6" ht="32.25" customHeight="1">
      <c r="A99" s="10" t="s">
        <v>168</v>
      </c>
      <c r="B99" s="8" t="s">
        <v>99</v>
      </c>
      <c r="C99" s="8" t="s">
        <v>11</v>
      </c>
      <c r="D99" s="8" t="s">
        <v>183</v>
      </c>
      <c r="E99" s="66" t="s">
        <v>169</v>
      </c>
      <c r="F99" s="3">
        <v>85</v>
      </c>
    </row>
    <row r="100" spans="1:6" ht="36.75" customHeight="1">
      <c r="A100" s="10" t="s">
        <v>27</v>
      </c>
      <c r="B100" s="8" t="s">
        <v>99</v>
      </c>
      <c r="C100" s="8" t="s">
        <v>11</v>
      </c>
      <c r="D100" s="8" t="s">
        <v>183</v>
      </c>
      <c r="E100" s="66" t="s">
        <v>28</v>
      </c>
      <c r="F100" s="3">
        <v>26</v>
      </c>
    </row>
    <row r="101" spans="1:6" ht="156" customHeight="1">
      <c r="A101" s="10" t="s">
        <v>49</v>
      </c>
      <c r="B101" s="8" t="s">
        <v>99</v>
      </c>
      <c r="C101" s="8" t="s">
        <v>11</v>
      </c>
      <c r="D101" s="18" t="s">
        <v>184</v>
      </c>
      <c r="E101" s="66" t="s">
        <v>9</v>
      </c>
      <c r="F101" s="3">
        <f>F102</f>
        <v>10974.8</v>
      </c>
    </row>
    <row r="102" spans="1:6" ht="137.25" customHeight="1">
      <c r="A102" s="10" t="s">
        <v>185</v>
      </c>
      <c r="B102" s="8" t="s">
        <v>99</v>
      </c>
      <c r="C102" s="8" t="s">
        <v>11</v>
      </c>
      <c r="D102" s="18" t="s">
        <v>186</v>
      </c>
      <c r="E102" s="66" t="s">
        <v>9</v>
      </c>
      <c r="F102" s="3">
        <f>F103+F104+F105</f>
        <v>10974.8</v>
      </c>
    </row>
    <row r="103" spans="1:6" ht="61.5" customHeight="1">
      <c r="A103" s="10" t="s">
        <v>44</v>
      </c>
      <c r="B103" s="8" t="s">
        <v>99</v>
      </c>
      <c r="C103" s="8" t="s">
        <v>11</v>
      </c>
      <c r="D103" s="18" t="s">
        <v>186</v>
      </c>
      <c r="E103" s="61" t="s">
        <v>45</v>
      </c>
      <c r="F103" s="3">
        <v>3953.1</v>
      </c>
    </row>
    <row r="104" spans="1:6" ht="69" customHeight="1">
      <c r="A104" s="11" t="s">
        <v>20</v>
      </c>
      <c r="B104" s="8" t="s">
        <v>99</v>
      </c>
      <c r="C104" s="8" t="s">
        <v>11</v>
      </c>
      <c r="D104" s="18" t="s">
        <v>186</v>
      </c>
      <c r="E104" s="61" t="s">
        <v>21</v>
      </c>
      <c r="F104" s="3">
        <v>155.1</v>
      </c>
    </row>
    <row r="105" spans="1:6" ht="93.75" customHeight="1">
      <c r="A105" s="11" t="s">
        <v>81</v>
      </c>
      <c r="B105" s="8" t="s">
        <v>99</v>
      </c>
      <c r="C105" s="8" t="s">
        <v>11</v>
      </c>
      <c r="D105" s="18" t="s">
        <v>186</v>
      </c>
      <c r="E105" s="61" t="s">
        <v>82</v>
      </c>
      <c r="F105" s="3">
        <v>6866.6</v>
      </c>
    </row>
    <row r="106" spans="1:6" ht="197.25" customHeight="1">
      <c r="A106" s="69" t="s">
        <v>187</v>
      </c>
      <c r="B106" s="8" t="s">
        <v>99</v>
      </c>
      <c r="C106" s="18" t="s">
        <v>11</v>
      </c>
      <c r="D106" s="18" t="s">
        <v>188</v>
      </c>
      <c r="E106" s="66" t="s">
        <v>9</v>
      </c>
      <c r="F106" s="3">
        <f>F107+F108</f>
        <v>37.4</v>
      </c>
    </row>
    <row r="107" spans="1:6" ht="61.5" customHeight="1">
      <c r="A107" s="11" t="s">
        <v>189</v>
      </c>
      <c r="B107" s="8" t="s">
        <v>99</v>
      </c>
      <c r="C107" s="18" t="s">
        <v>11</v>
      </c>
      <c r="D107" s="18" t="s">
        <v>188</v>
      </c>
      <c r="E107" s="66" t="s">
        <v>21</v>
      </c>
      <c r="F107" s="3">
        <v>7.5</v>
      </c>
    </row>
    <row r="108" spans="1:6" ht="42" customHeight="1">
      <c r="A108" s="11" t="s">
        <v>190</v>
      </c>
      <c r="B108" s="8" t="s">
        <v>99</v>
      </c>
      <c r="C108" s="18" t="s">
        <v>11</v>
      </c>
      <c r="D108" s="18" t="s">
        <v>188</v>
      </c>
      <c r="E108" s="66" t="s">
        <v>191</v>
      </c>
      <c r="F108" s="3">
        <v>29.9</v>
      </c>
    </row>
    <row r="109" spans="1:6" ht="41.25" customHeight="1">
      <c r="A109" s="13" t="s">
        <v>149</v>
      </c>
      <c r="B109" s="8" t="s">
        <v>99</v>
      </c>
      <c r="C109" s="8" t="s">
        <v>131</v>
      </c>
      <c r="D109" s="8" t="s">
        <v>8</v>
      </c>
      <c r="E109" s="8" t="s">
        <v>9</v>
      </c>
      <c r="F109" s="3">
        <f>F110+F117+F120+F128+F138</f>
        <v>75612.5</v>
      </c>
    </row>
    <row r="110" spans="1:6" ht="35.25" customHeight="1">
      <c r="A110" s="4" t="s">
        <v>192</v>
      </c>
      <c r="B110" s="8" t="s">
        <v>99</v>
      </c>
      <c r="C110" s="8" t="s">
        <v>131</v>
      </c>
      <c r="D110" s="8" t="s">
        <v>193</v>
      </c>
      <c r="E110" s="8" t="s">
        <v>9</v>
      </c>
      <c r="F110" s="3">
        <f>F111</f>
        <v>15360</v>
      </c>
    </row>
    <row r="111" spans="1:6" ht="29.25" customHeight="1">
      <c r="A111" s="45" t="s">
        <v>42</v>
      </c>
      <c r="B111" s="62" t="s">
        <v>99</v>
      </c>
      <c r="C111" s="62" t="s">
        <v>131</v>
      </c>
      <c r="D111" s="62" t="s">
        <v>194</v>
      </c>
      <c r="E111" s="62" t="s">
        <v>9</v>
      </c>
      <c r="F111" s="3">
        <f>F112+F113+F114+F115+F116</f>
        <v>15360</v>
      </c>
    </row>
    <row r="112" spans="1:6" ht="41.25" customHeight="1">
      <c r="A112" s="10" t="s">
        <v>44</v>
      </c>
      <c r="B112" s="62" t="s">
        <v>99</v>
      </c>
      <c r="C112" s="62" t="s">
        <v>131</v>
      </c>
      <c r="D112" s="62" t="s">
        <v>194</v>
      </c>
      <c r="E112" s="61" t="s">
        <v>45</v>
      </c>
      <c r="F112" s="3">
        <v>4905.6</v>
      </c>
    </row>
    <row r="113" spans="1:6" ht="58.5" customHeight="1">
      <c r="A113" s="11" t="s">
        <v>20</v>
      </c>
      <c r="B113" s="62" t="s">
        <v>99</v>
      </c>
      <c r="C113" s="62" t="s">
        <v>131</v>
      </c>
      <c r="D113" s="62" t="s">
        <v>194</v>
      </c>
      <c r="E113" s="61" t="s">
        <v>21</v>
      </c>
      <c r="F113" s="3">
        <v>4852</v>
      </c>
    </row>
    <row r="114" spans="1:6" ht="94.5" customHeight="1">
      <c r="A114" s="11" t="s">
        <v>81</v>
      </c>
      <c r="B114" s="62" t="s">
        <v>99</v>
      </c>
      <c r="C114" s="62" t="s">
        <v>131</v>
      </c>
      <c r="D114" s="62" t="s">
        <v>194</v>
      </c>
      <c r="E114" s="61" t="s">
        <v>82</v>
      </c>
      <c r="F114" s="3">
        <v>5241.2</v>
      </c>
    </row>
    <row r="115" spans="1:6" ht="38.25" customHeight="1">
      <c r="A115" s="10" t="s">
        <v>168</v>
      </c>
      <c r="B115" s="62" t="s">
        <v>99</v>
      </c>
      <c r="C115" s="62" t="s">
        <v>131</v>
      </c>
      <c r="D115" s="62" t="s">
        <v>194</v>
      </c>
      <c r="E115" s="70" t="s">
        <v>169</v>
      </c>
      <c r="F115" s="3">
        <v>285.7</v>
      </c>
    </row>
    <row r="116" spans="1:6" ht="30" customHeight="1">
      <c r="A116" s="10" t="s">
        <v>195</v>
      </c>
      <c r="B116" s="62" t="s">
        <v>99</v>
      </c>
      <c r="C116" s="62" t="s">
        <v>131</v>
      </c>
      <c r="D116" s="62" t="s">
        <v>194</v>
      </c>
      <c r="E116" s="70" t="s">
        <v>28</v>
      </c>
      <c r="F116" s="3">
        <v>75.5</v>
      </c>
    </row>
    <row r="117" spans="1:6" ht="30">
      <c r="A117" s="11" t="s">
        <v>150</v>
      </c>
      <c r="B117" s="39" t="s">
        <v>99</v>
      </c>
      <c r="C117" s="39" t="s">
        <v>131</v>
      </c>
      <c r="D117" s="39" t="s">
        <v>151</v>
      </c>
      <c r="E117" s="39" t="s">
        <v>9</v>
      </c>
      <c r="F117" s="3">
        <f>F118</f>
        <v>5050</v>
      </c>
    </row>
    <row r="118" spans="1:6" ht="27.75" customHeight="1">
      <c r="A118" s="11" t="s">
        <v>42</v>
      </c>
      <c r="B118" s="39" t="s">
        <v>99</v>
      </c>
      <c r="C118" s="39" t="s">
        <v>131</v>
      </c>
      <c r="D118" s="39" t="s">
        <v>152</v>
      </c>
      <c r="E118" s="39" t="s">
        <v>9</v>
      </c>
      <c r="F118" s="3">
        <f>F119</f>
        <v>5050</v>
      </c>
    </row>
    <row r="119" spans="1:6" ht="91.5" customHeight="1">
      <c r="A119" s="11" t="s">
        <v>81</v>
      </c>
      <c r="B119" s="39" t="s">
        <v>99</v>
      </c>
      <c r="C119" s="39" t="s">
        <v>131</v>
      </c>
      <c r="D119" s="39" t="s">
        <v>152</v>
      </c>
      <c r="E119" s="58" t="s">
        <v>82</v>
      </c>
      <c r="F119" s="3">
        <f>2550+2500</f>
        <v>5050</v>
      </c>
    </row>
    <row r="120" spans="1:6" ht="150.75" customHeight="1">
      <c r="A120" s="10" t="s">
        <v>49</v>
      </c>
      <c r="B120" s="39" t="s">
        <v>99</v>
      </c>
      <c r="C120" s="39" t="s">
        <v>131</v>
      </c>
      <c r="D120" s="71" t="s">
        <v>184</v>
      </c>
      <c r="E120" s="58" t="s">
        <v>9</v>
      </c>
      <c r="F120" s="3">
        <f>F123+F121</f>
        <v>54755.00000000001</v>
      </c>
    </row>
    <row r="121" spans="1:6" ht="72.75" customHeight="1">
      <c r="A121" s="16" t="s">
        <v>196</v>
      </c>
      <c r="B121" s="71" t="s">
        <v>99</v>
      </c>
      <c r="C121" s="71" t="s">
        <v>131</v>
      </c>
      <c r="D121" s="71" t="s">
        <v>197</v>
      </c>
      <c r="E121" s="58" t="s">
        <v>9</v>
      </c>
      <c r="F121" s="3">
        <f>F122</f>
        <v>1500</v>
      </c>
    </row>
    <row r="122" spans="1:6" ht="66.75" customHeight="1">
      <c r="A122" s="11" t="s">
        <v>20</v>
      </c>
      <c r="B122" s="71" t="s">
        <v>99</v>
      </c>
      <c r="C122" s="71" t="s">
        <v>131</v>
      </c>
      <c r="D122" s="71" t="s">
        <v>197</v>
      </c>
      <c r="E122" s="58" t="s">
        <v>21</v>
      </c>
      <c r="F122" s="3">
        <v>1500</v>
      </c>
    </row>
    <row r="123" spans="1:6" ht="202.5" customHeight="1">
      <c r="A123" s="72" t="s">
        <v>198</v>
      </c>
      <c r="B123" s="39" t="s">
        <v>99</v>
      </c>
      <c r="C123" s="39" t="s">
        <v>131</v>
      </c>
      <c r="D123" s="71" t="s">
        <v>199</v>
      </c>
      <c r="E123" s="58" t="s">
        <v>9</v>
      </c>
      <c r="F123" s="3">
        <f>F124+F126+F125+F127</f>
        <v>53255.00000000001</v>
      </c>
    </row>
    <row r="124" spans="1:6" ht="59.25" customHeight="1">
      <c r="A124" s="10" t="s">
        <v>44</v>
      </c>
      <c r="B124" s="39" t="s">
        <v>99</v>
      </c>
      <c r="C124" s="39" t="s">
        <v>131</v>
      </c>
      <c r="D124" s="71" t="s">
        <v>199</v>
      </c>
      <c r="E124" s="73" t="s">
        <v>45</v>
      </c>
      <c r="F124" s="3">
        <v>34562.8</v>
      </c>
    </row>
    <row r="125" spans="1:6" ht="59.25" customHeight="1">
      <c r="A125" s="10" t="s">
        <v>272</v>
      </c>
      <c r="B125" s="39" t="s">
        <v>99</v>
      </c>
      <c r="C125" s="39" t="s">
        <v>131</v>
      </c>
      <c r="D125" s="71" t="s">
        <v>199</v>
      </c>
      <c r="E125" s="73" t="s">
        <v>271</v>
      </c>
      <c r="F125" s="3">
        <v>30.3</v>
      </c>
    </row>
    <row r="126" spans="1:6" ht="63" customHeight="1">
      <c r="A126" s="11" t="s">
        <v>20</v>
      </c>
      <c r="B126" s="39" t="s">
        <v>99</v>
      </c>
      <c r="C126" s="39" t="s">
        <v>131</v>
      </c>
      <c r="D126" s="71" t="s">
        <v>199</v>
      </c>
      <c r="E126" s="73" t="s">
        <v>21</v>
      </c>
      <c r="F126" s="3">
        <v>451.9</v>
      </c>
    </row>
    <row r="127" spans="1:6" ht="120" customHeight="1">
      <c r="A127" s="11" t="s">
        <v>81</v>
      </c>
      <c r="B127" s="39" t="s">
        <v>99</v>
      </c>
      <c r="C127" s="39" t="s">
        <v>131</v>
      </c>
      <c r="D127" s="71" t="s">
        <v>199</v>
      </c>
      <c r="E127" s="65" t="s">
        <v>82</v>
      </c>
      <c r="F127" s="3">
        <v>18210</v>
      </c>
    </row>
    <row r="128" spans="1:6" ht="153.75" customHeight="1">
      <c r="A128" s="10" t="s">
        <v>49</v>
      </c>
      <c r="B128" s="74" t="s">
        <v>99</v>
      </c>
      <c r="C128" s="74" t="s">
        <v>131</v>
      </c>
      <c r="D128" s="74" t="s">
        <v>184</v>
      </c>
      <c r="E128" s="73" t="s">
        <v>9</v>
      </c>
      <c r="F128" s="3">
        <f>F129+F132+F135</f>
        <v>382.5</v>
      </c>
    </row>
    <row r="129" spans="1:6" ht="148.5" customHeight="1">
      <c r="A129" s="10" t="s">
        <v>200</v>
      </c>
      <c r="B129" s="74" t="s">
        <v>99</v>
      </c>
      <c r="C129" s="74" t="s">
        <v>131</v>
      </c>
      <c r="D129" s="75" t="s">
        <v>201</v>
      </c>
      <c r="E129" s="73" t="s">
        <v>9</v>
      </c>
      <c r="F129" s="3">
        <f>F130+F131</f>
        <v>112.69999999999999</v>
      </c>
    </row>
    <row r="130" spans="1:6" ht="72" customHeight="1">
      <c r="A130" s="1" t="s">
        <v>20</v>
      </c>
      <c r="B130" s="75" t="s">
        <v>99</v>
      </c>
      <c r="C130" s="75" t="s">
        <v>131</v>
      </c>
      <c r="D130" s="75" t="s">
        <v>201</v>
      </c>
      <c r="E130" s="75" t="s">
        <v>21</v>
      </c>
      <c r="F130" s="3">
        <v>37.6</v>
      </c>
    </row>
    <row r="131" spans="1:6" ht="30.75" customHeight="1">
      <c r="A131" s="1" t="s">
        <v>190</v>
      </c>
      <c r="B131" s="75" t="s">
        <v>99</v>
      </c>
      <c r="C131" s="75" t="s">
        <v>131</v>
      </c>
      <c r="D131" s="75" t="s">
        <v>201</v>
      </c>
      <c r="E131" s="75" t="s">
        <v>191</v>
      </c>
      <c r="F131" s="3">
        <v>75.1</v>
      </c>
    </row>
    <row r="132" spans="1:6" ht="160.5" customHeight="1">
      <c r="A132" s="11" t="s">
        <v>202</v>
      </c>
      <c r="B132" s="74" t="s">
        <v>99</v>
      </c>
      <c r="C132" s="74" t="s">
        <v>131</v>
      </c>
      <c r="D132" s="74" t="s">
        <v>203</v>
      </c>
      <c r="E132" s="74" t="s">
        <v>9</v>
      </c>
      <c r="F132" s="3">
        <f>F133+F134</f>
        <v>93.60000000000001</v>
      </c>
    </row>
    <row r="133" spans="1:6" ht="22.5" customHeight="1">
      <c r="A133" s="11" t="s">
        <v>204</v>
      </c>
      <c r="B133" s="74" t="s">
        <v>99</v>
      </c>
      <c r="C133" s="74" t="s">
        <v>131</v>
      </c>
      <c r="D133" s="74" t="s">
        <v>203</v>
      </c>
      <c r="E133" s="74" t="s">
        <v>205</v>
      </c>
      <c r="F133" s="3">
        <v>7.2</v>
      </c>
    </row>
    <row r="134" spans="1:6" ht="30.75" customHeight="1">
      <c r="A134" s="11" t="s">
        <v>190</v>
      </c>
      <c r="B134" s="74" t="s">
        <v>99</v>
      </c>
      <c r="C134" s="74" t="s">
        <v>131</v>
      </c>
      <c r="D134" s="74" t="s">
        <v>203</v>
      </c>
      <c r="E134" s="74" t="s">
        <v>191</v>
      </c>
      <c r="F134" s="3">
        <v>86.4</v>
      </c>
    </row>
    <row r="135" spans="1:6" ht="205.5" customHeight="1">
      <c r="A135" s="69" t="s">
        <v>187</v>
      </c>
      <c r="B135" s="8" t="s">
        <v>99</v>
      </c>
      <c r="C135" s="8" t="s">
        <v>131</v>
      </c>
      <c r="D135" s="18" t="s">
        <v>188</v>
      </c>
      <c r="E135" s="66" t="s">
        <v>9</v>
      </c>
      <c r="F135" s="3">
        <f>F136+F137</f>
        <v>176.2</v>
      </c>
    </row>
    <row r="136" spans="1:6" ht="61.5" customHeight="1">
      <c r="A136" s="11" t="s">
        <v>20</v>
      </c>
      <c r="B136" s="8" t="s">
        <v>99</v>
      </c>
      <c r="C136" s="8" t="s">
        <v>131</v>
      </c>
      <c r="D136" s="18" t="s">
        <v>188</v>
      </c>
      <c r="E136" s="66" t="s">
        <v>21</v>
      </c>
      <c r="F136" s="3">
        <v>134.5</v>
      </c>
    </row>
    <row r="137" spans="1:6" ht="33" customHeight="1">
      <c r="A137" s="11" t="s">
        <v>190</v>
      </c>
      <c r="B137" s="8" t="s">
        <v>99</v>
      </c>
      <c r="C137" s="8" t="s">
        <v>131</v>
      </c>
      <c r="D137" s="18" t="s">
        <v>188</v>
      </c>
      <c r="E137" s="66" t="s">
        <v>191</v>
      </c>
      <c r="F137" s="3">
        <v>41.7</v>
      </c>
    </row>
    <row r="138" spans="1:6" ht="29.25" customHeight="1">
      <c r="A138" s="11" t="s">
        <v>206</v>
      </c>
      <c r="B138" s="8" t="s">
        <v>99</v>
      </c>
      <c r="C138" s="8" t="s">
        <v>131</v>
      </c>
      <c r="D138" s="18" t="s">
        <v>87</v>
      </c>
      <c r="E138" s="66" t="s">
        <v>9</v>
      </c>
      <c r="F138" s="3">
        <f>F139+F142+F144</f>
        <v>65</v>
      </c>
    </row>
    <row r="139" spans="1:6" ht="75.75" customHeight="1">
      <c r="A139" s="9" t="s">
        <v>241</v>
      </c>
      <c r="B139" s="8" t="s">
        <v>99</v>
      </c>
      <c r="C139" s="8" t="s">
        <v>131</v>
      </c>
      <c r="D139" s="18" t="s">
        <v>173</v>
      </c>
      <c r="E139" s="66" t="s">
        <v>9</v>
      </c>
      <c r="F139" s="3">
        <f>F140+F141</f>
        <v>15</v>
      </c>
    </row>
    <row r="140" spans="1:6" ht="71.25" customHeight="1">
      <c r="A140" s="11" t="s">
        <v>20</v>
      </c>
      <c r="B140" s="8" t="s">
        <v>99</v>
      </c>
      <c r="C140" s="8" t="s">
        <v>131</v>
      </c>
      <c r="D140" s="18" t="s">
        <v>173</v>
      </c>
      <c r="E140" s="66" t="s">
        <v>21</v>
      </c>
      <c r="F140" s="3">
        <f>10</f>
        <v>10</v>
      </c>
    </row>
    <row r="141" spans="1:6" ht="32.25" customHeight="1">
      <c r="A141" s="11" t="s">
        <v>190</v>
      </c>
      <c r="B141" s="8" t="s">
        <v>99</v>
      </c>
      <c r="C141" s="8" t="s">
        <v>131</v>
      </c>
      <c r="D141" s="18" t="s">
        <v>173</v>
      </c>
      <c r="E141" s="66" t="s">
        <v>191</v>
      </c>
      <c r="F141" s="3">
        <v>5</v>
      </c>
    </row>
    <row r="142" spans="1:6" ht="30" customHeight="1">
      <c r="A142" s="9" t="s">
        <v>242</v>
      </c>
      <c r="B142" s="8" t="s">
        <v>99</v>
      </c>
      <c r="C142" s="8" t="s">
        <v>131</v>
      </c>
      <c r="D142" s="18" t="s">
        <v>207</v>
      </c>
      <c r="E142" s="66" t="s">
        <v>9</v>
      </c>
      <c r="F142" s="3">
        <f>F143</f>
        <v>30</v>
      </c>
    </row>
    <row r="143" spans="1:6" ht="32.25" customHeight="1">
      <c r="A143" s="11" t="s">
        <v>190</v>
      </c>
      <c r="B143" s="8" t="s">
        <v>99</v>
      </c>
      <c r="C143" s="8" t="s">
        <v>131</v>
      </c>
      <c r="D143" s="18" t="s">
        <v>207</v>
      </c>
      <c r="E143" s="66" t="s">
        <v>191</v>
      </c>
      <c r="F143" s="3">
        <v>30</v>
      </c>
    </row>
    <row r="144" spans="1:6" ht="62.25" customHeight="1">
      <c r="A144" s="11" t="s">
        <v>243</v>
      </c>
      <c r="B144" s="8" t="s">
        <v>99</v>
      </c>
      <c r="C144" s="8" t="s">
        <v>131</v>
      </c>
      <c r="D144" s="18" t="s">
        <v>208</v>
      </c>
      <c r="E144" s="66" t="s">
        <v>9</v>
      </c>
      <c r="F144" s="3">
        <f>F145+F146</f>
        <v>20</v>
      </c>
    </row>
    <row r="145" spans="1:6" ht="33" customHeight="1">
      <c r="A145" s="11" t="s">
        <v>20</v>
      </c>
      <c r="B145" s="8" t="s">
        <v>99</v>
      </c>
      <c r="C145" s="8" t="s">
        <v>131</v>
      </c>
      <c r="D145" s="18" t="s">
        <v>208</v>
      </c>
      <c r="E145" s="66" t="s">
        <v>21</v>
      </c>
      <c r="F145" s="3">
        <v>10</v>
      </c>
    </row>
    <row r="146" spans="1:6" ht="36.75" customHeight="1">
      <c r="A146" s="11" t="s">
        <v>190</v>
      </c>
      <c r="B146" s="8" t="s">
        <v>99</v>
      </c>
      <c r="C146" s="8" t="s">
        <v>131</v>
      </c>
      <c r="D146" s="18" t="s">
        <v>208</v>
      </c>
      <c r="E146" s="66" t="s">
        <v>191</v>
      </c>
      <c r="F146" s="3">
        <v>10</v>
      </c>
    </row>
    <row r="147" spans="1:6" ht="34.5" customHeight="1">
      <c r="A147" s="11" t="s">
        <v>100</v>
      </c>
      <c r="B147" s="58" t="s">
        <v>99</v>
      </c>
      <c r="C147" s="53" t="s">
        <v>99</v>
      </c>
      <c r="D147" s="53" t="s">
        <v>72</v>
      </c>
      <c r="E147" s="53" t="s">
        <v>9</v>
      </c>
      <c r="F147" s="3">
        <f>F148+F152</f>
        <v>1118.8</v>
      </c>
    </row>
    <row r="148" spans="1:6" ht="156.75" customHeight="1">
      <c r="A148" s="10" t="s">
        <v>49</v>
      </c>
      <c r="B148" s="66" t="s">
        <v>99</v>
      </c>
      <c r="C148" s="66" t="s">
        <v>99</v>
      </c>
      <c r="D148" s="76" t="s">
        <v>184</v>
      </c>
      <c r="E148" s="66" t="s">
        <v>9</v>
      </c>
      <c r="F148" s="3">
        <f>F149</f>
        <v>1100.8</v>
      </c>
    </row>
    <row r="149" spans="1:6" ht="216" customHeight="1">
      <c r="A149" s="19" t="s">
        <v>209</v>
      </c>
      <c r="B149" s="6" t="s">
        <v>99</v>
      </c>
      <c r="C149" s="6" t="s">
        <v>99</v>
      </c>
      <c r="D149" s="34" t="s">
        <v>210</v>
      </c>
      <c r="E149" s="34" t="s">
        <v>9</v>
      </c>
      <c r="F149" s="3">
        <f>F150+F151</f>
        <v>1100.8</v>
      </c>
    </row>
    <row r="150" spans="1:6" ht="60.75" customHeight="1">
      <c r="A150" s="11" t="s">
        <v>176</v>
      </c>
      <c r="B150" s="6" t="s">
        <v>99</v>
      </c>
      <c r="C150" s="6" t="s">
        <v>99</v>
      </c>
      <c r="D150" s="34" t="s">
        <v>210</v>
      </c>
      <c r="E150" s="34" t="s">
        <v>177</v>
      </c>
      <c r="F150" s="3">
        <f>602.3-5.5</f>
        <v>596.8</v>
      </c>
    </row>
    <row r="151" spans="1:6" ht="32.25" customHeight="1">
      <c r="A151" s="11" t="s">
        <v>190</v>
      </c>
      <c r="B151" s="6" t="s">
        <v>99</v>
      </c>
      <c r="C151" s="6" t="s">
        <v>99</v>
      </c>
      <c r="D151" s="34" t="s">
        <v>210</v>
      </c>
      <c r="E151" s="34" t="s">
        <v>191</v>
      </c>
      <c r="F151" s="3">
        <v>504</v>
      </c>
    </row>
    <row r="152" spans="1:6" ht="97.5" customHeight="1">
      <c r="A152" s="9" t="s">
        <v>260</v>
      </c>
      <c r="B152" s="5" t="s">
        <v>99</v>
      </c>
      <c r="C152" s="5" t="s">
        <v>99</v>
      </c>
      <c r="D152" s="27" t="s">
        <v>101</v>
      </c>
      <c r="E152" s="28" t="s">
        <v>9</v>
      </c>
      <c r="F152" s="3">
        <f>F153</f>
        <v>18</v>
      </c>
    </row>
    <row r="153" spans="1:6" ht="32.25" customHeight="1">
      <c r="A153" s="11" t="s">
        <v>20</v>
      </c>
      <c r="B153" s="5" t="s">
        <v>99</v>
      </c>
      <c r="C153" s="5" t="s">
        <v>99</v>
      </c>
      <c r="D153" s="27" t="s">
        <v>101</v>
      </c>
      <c r="E153" s="28" t="s">
        <v>21</v>
      </c>
      <c r="F153" s="3">
        <v>18</v>
      </c>
    </row>
    <row r="154" spans="1:6" ht="34.5" customHeight="1">
      <c r="A154" s="11" t="s">
        <v>211</v>
      </c>
      <c r="B154" s="39" t="s">
        <v>99</v>
      </c>
      <c r="C154" s="39" t="s">
        <v>64</v>
      </c>
      <c r="D154" s="39" t="s">
        <v>8</v>
      </c>
      <c r="E154" s="39" t="s">
        <v>9</v>
      </c>
      <c r="F154" s="3">
        <f>F155+F162+F169+F183</f>
        <v>1894.3000000000002</v>
      </c>
    </row>
    <row r="155" spans="1:6" ht="81.75" customHeight="1">
      <c r="A155" s="10" t="s">
        <v>14</v>
      </c>
      <c r="B155" s="39" t="s">
        <v>99</v>
      </c>
      <c r="C155" s="39" t="s">
        <v>64</v>
      </c>
      <c r="D155" s="39" t="s">
        <v>24</v>
      </c>
      <c r="E155" s="39" t="s">
        <v>9</v>
      </c>
      <c r="F155" s="3">
        <f>F156</f>
        <v>800</v>
      </c>
    </row>
    <row r="156" spans="1:6" ht="27" customHeight="1">
      <c r="A156" s="78" t="s">
        <v>16</v>
      </c>
      <c r="B156" s="39" t="s">
        <v>99</v>
      </c>
      <c r="C156" s="39" t="s">
        <v>64</v>
      </c>
      <c r="D156" s="39" t="s">
        <v>17</v>
      </c>
      <c r="E156" s="39" t="s">
        <v>9</v>
      </c>
      <c r="F156" s="3">
        <f>F157+F158+F159+F160+F161</f>
        <v>800</v>
      </c>
    </row>
    <row r="157" spans="1:6" ht="81" customHeight="1">
      <c r="A157" s="10" t="s">
        <v>18</v>
      </c>
      <c r="B157" s="39" t="s">
        <v>99</v>
      </c>
      <c r="C157" s="39" t="s">
        <v>64</v>
      </c>
      <c r="D157" s="39" t="s">
        <v>17</v>
      </c>
      <c r="E157" s="66" t="s">
        <v>19</v>
      </c>
      <c r="F157" s="3">
        <v>546</v>
      </c>
    </row>
    <row r="158" spans="1:6" ht="64.5" customHeight="1">
      <c r="A158" s="11" t="s">
        <v>25</v>
      </c>
      <c r="B158" s="39" t="s">
        <v>99</v>
      </c>
      <c r="C158" s="39" t="s">
        <v>64</v>
      </c>
      <c r="D158" s="39" t="s">
        <v>17</v>
      </c>
      <c r="E158" s="76" t="s">
        <v>26</v>
      </c>
      <c r="F158" s="3">
        <v>8</v>
      </c>
    </row>
    <row r="159" spans="1:6" ht="69.75" customHeight="1">
      <c r="A159" s="11" t="s">
        <v>20</v>
      </c>
      <c r="B159" s="39" t="s">
        <v>99</v>
      </c>
      <c r="C159" s="39" t="s">
        <v>64</v>
      </c>
      <c r="D159" s="39" t="s">
        <v>17</v>
      </c>
      <c r="E159" s="66" t="s">
        <v>21</v>
      </c>
      <c r="F159" s="3">
        <v>230</v>
      </c>
    </row>
    <row r="160" spans="1:6" ht="47.25" customHeight="1">
      <c r="A160" s="10" t="s">
        <v>168</v>
      </c>
      <c r="B160" s="39" t="s">
        <v>99</v>
      </c>
      <c r="C160" s="39" t="s">
        <v>64</v>
      </c>
      <c r="D160" s="39" t="s">
        <v>17</v>
      </c>
      <c r="E160" s="76" t="s">
        <v>169</v>
      </c>
      <c r="F160" s="3">
        <v>11</v>
      </c>
    </row>
    <row r="161" spans="1:6" ht="27" customHeight="1">
      <c r="A161" s="10" t="s">
        <v>27</v>
      </c>
      <c r="B161" s="39" t="s">
        <v>99</v>
      </c>
      <c r="C161" s="39" t="s">
        <v>64</v>
      </c>
      <c r="D161" s="39" t="s">
        <v>17</v>
      </c>
      <c r="E161" s="66" t="s">
        <v>28</v>
      </c>
      <c r="F161" s="3">
        <v>5</v>
      </c>
    </row>
    <row r="162" spans="1:6" ht="119.25" customHeight="1">
      <c r="A162" s="11" t="s">
        <v>213</v>
      </c>
      <c r="B162" s="39" t="s">
        <v>99</v>
      </c>
      <c r="C162" s="39" t="s">
        <v>64</v>
      </c>
      <c r="D162" s="39" t="s">
        <v>214</v>
      </c>
      <c r="E162" s="39" t="s">
        <v>9</v>
      </c>
      <c r="F162" s="3">
        <f>F163</f>
        <v>1000</v>
      </c>
    </row>
    <row r="163" spans="1:6" ht="31.5" customHeight="1">
      <c r="A163" s="11" t="s">
        <v>42</v>
      </c>
      <c r="B163" s="39" t="s">
        <v>99</v>
      </c>
      <c r="C163" s="39" t="s">
        <v>64</v>
      </c>
      <c r="D163" s="39" t="s">
        <v>215</v>
      </c>
      <c r="E163" s="39" t="s">
        <v>9</v>
      </c>
      <c r="F163" s="3">
        <f>F164+F165+F166+F167+F168</f>
        <v>1000</v>
      </c>
    </row>
    <row r="164" spans="1:6" ht="61.5" customHeight="1">
      <c r="A164" s="10" t="s">
        <v>44</v>
      </c>
      <c r="B164" s="39" t="s">
        <v>99</v>
      </c>
      <c r="C164" s="39" t="s">
        <v>64</v>
      </c>
      <c r="D164" s="39" t="s">
        <v>215</v>
      </c>
      <c r="E164" s="61" t="s">
        <v>45</v>
      </c>
      <c r="F164" s="3">
        <v>704</v>
      </c>
    </row>
    <row r="165" spans="1:6" ht="61.5" customHeight="1">
      <c r="A165" s="10" t="s">
        <v>272</v>
      </c>
      <c r="B165" s="39" t="s">
        <v>99</v>
      </c>
      <c r="C165" s="39" t="s">
        <v>64</v>
      </c>
      <c r="D165" s="39" t="s">
        <v>215</v>
      </c>
      <c r="E165" s="61" t="s">
        <v>271</v>
      </c>
      <c r="F165" s="3">
        <v>8</v>
      </c>
    </row>
    <row r="166" spans="1:6" ht="67.5" customHeight="1">
      <c r="A166" s="11" t="s">
        <v>20</v>
      </c>
      <c r="B166" s="39" t="s">
        <v>99</v>
      </c>
      <c r="C166" s="39" t="s">
        <v>64</v>
      </c>
      <c r="D166" s="39" t="s">
        <v>215</v>
      </c>
      <c r="E166" s="61" t="s">
        <v>21</v>
      </c>
      <c r="F166" s="3">
        <v>272</v>
      </c>
    </row>
    <row r="167" spans="1:6" ht="32.25" customHeight="1">
      <c r="A167" s="10" t="s">
        <v>168</v>
      </c>
      <c r="B167" s="39" t="s">
        <v>99</v>
      </c>
      <c r="C167" s="39" t="s">
        <v>64</v>
      </c>
      <c r="D167" s="39" t="s">
        <v>215</v>
      </c>
      <c r="E167" s="66" t="s">
        <v>169</v>
      </c>
      <c r="F167" s="3">
        <v>11</v>
      </c>
    </row>
    <row r="168" spans="1:6" ht="35.25" customHeight="1">
      <c r="A168" s="10" t="s">
        <v>27</v>
      </c>
      <c r="B168" s="39" t="s">
        <v>99</v>
      </c>
      <c r="C168" s="39" t="s">
        <v>64</v>
      </c>
      <c r="D168" s="39" t="s">
        <v>215</v>
      </c>
      <c r="E168" s="66" t="s">
        <v>28</v>
      </c>
      <c r="F168" s="3">
        <v>5</v>
      </c>
    </row>
    <row r="169" spans="1:6" ht="150" customHeight="1">
      <c r="A169" s="10" t="s">
        <v>49</v>
      </c>
      <c r="B169" s="71" t="s">
        <v>99</v>
      </c>
      <c r="C169" s="71" t="s">
        <v>64</v>
      </c>
      <c r="D169" s="71" t="s">
        <v>184</v>
      </c>
      <c r="E169" s="71" t="s">
        <v>9</v>
      </c>
      <c r="F169" s="3">
        <f>F175+F177+F179+F170+F172+F181</f>
        <v>92.4</v>
      </c>
    </row>
    <row r="170" spans="1:6" ht="219.75" customHeight="1">
      <c r="A170" s="4" t="s">
        <v>228</v>
      </c>
      <c r="B170" s="80" t="s">
        <v>99</v>
      </c>
      <c r="C170" s="80" t="s">
        <v>64</v>
      </c>
      <c r="D170" s="81" t="s">
        <v>269</v>
      </c>
      <c r="E170" s="80" t="s">
        <v>9</v>
      </c>
      <c r="F170" s="3">
        <f>F171</f>
        <v>1.4</v>
      </c>
    </row>
    <row r="171" spans="1:6" ht="62.25" customHeight="1">
      <c r="A171" s="10" t="s">
        <v>44</v>
      </c>
      <c r="B171" s="80" t="s">
        <v>99</v>
      </c>
      <c r="C171" s="80" t="s">
        <v>64</v>
      </c>
      <c r="D171" s="81" t="s">
        <v>269</v>
      </c>
      <c r="E171" s="80" t="s">
        <v>45</v>
      </c>
      <c r="F171" s="3">
        <v>1.4</v>
      </c>
    </row>
    <row r="172" spans="1:6" ht="150" customHeight="1">
      <c r="A172" s="21" t="s">
        <v>230</v>
      </c>
      <c r="B172" s="73" t="s">
        <v>99</v>
      </c>
      <c r="C172" s="73" t="s">
        <v>64</v>
      </c>
      <c r="D172" s="74" t="s">
        <v>268</v>
      </c>
      <c r="E172" s="51" t="s">
        <v>9</v>
      </c>
      <c r="F172" s="3">
        <f>F173+F174</f>
        <v>76.5</v>
      </c>
    </row>
    <row r="173" spans="1:6" ht="67.5" customHeight="1">
      <c r="A173" s="10" t="s">
        <v>44</v>
      </c>
      <c r="B173" s="73" t="s">
        <v>99</v>
      </c>
      <c r="C173" s="73" t="s">
        <v>64</v>
      </c>
      <c r="D173" s="74" t="s">
        <v>268</v>
      </c>
      <c r="E173" s="51" t="s">
        <v>45</v>
      </c>
      <c r="F173" s="3">
        <v>70.3</v>
      </c>
    </row>
    <row r="174" spans="1:6" ht="64.5" customHeight="1">
      <c r="A174" s="11" t="s">
        <v>20</v>
      </c>
      <c r="B174" s="73" t="s">
        <v>99</v>
      </c>
      <c r="C174" s="73" t="s">
        <v>64</v>
      </c>
      <c r="D174" s="74" t="s">
        <v>268</v>
      </c>
      <c r="E174" s="51" t="s">
        <v>21</v>
      </c>
      <c r="F174" s="3">
        <v>6.2</v>
      </c>
    </row>
    <row r="175" spans="1:6" ht="128.25" customHeight="1">
      <c r="A175" s="11" t="s">
        <v>202</v>
      </c>
      <c r="B175" s="74" t="s">
        <v>99</v>
      </c>
      <c r="C175" s="74" t="s">
        <v>64</v>
      </c>
      <c r="D175" s="74" t="s">
        <v>203</v>
      </c>
      <c r="E175" s="74" t="s">
        <v>9</v>
      </c>
      <c r="F175" s="3">
        <f>F176</f>
        <v>0.5</v>
      </c>
    </row>
    <row r="176" spans="1:6" ht="57" customHeight="1">
      <c r="A176" s="10" t="s">
        <v>44</v>
      </c>
      <c r="B176" s="74" t="s">
        <v>99</v>
      </c>
      <c r="C176" s="74" t="s">
        <v>64</v>
      </c>
      <c r="D176" s="74" t="s">
        <v>203</v>
      </c>
      <c r="E176" s="74" t="s">
        <v>45</v>
      </c>
      <c r="F176" s="3">
        <v>0.5</v>
      </c>
    </row>
    <row r="177" spans="1:6" ht="48.75" customHeight="1">
      <c r="A177" s="29" t="s">
        <v>212</v>
      </c>
      <c r="B177" s="41" t="s">
        <v>99</v>
      </c>
      <c r="C177" s="41" t="s">
        <v>64</v>
      </c>
      <c r="D177" s="79" t="s">
        <v>210</v>
      </c>
      <c r="E177" s="41" t="s">
        <v>9</v>
      </c>
      <c r="F177" s="3">
        <f>F178</f>
        <v>5.5</v>
      </c>
    </row>
    <row r="178" spans="1:6" ht="59.25" customHeight="1">
      <c r="A178" s="11" t="s">
        <v>20</v>
      </c>
      <c r="B178" s="41" t="s">
        <v>99</v>
      </c>
      <c r="C178" s="41" t="s">
        <v>64</v>
      </c>
      <c r="D178" s="79" t="s">
        <v>210</v>
      </c>
      <c r="E178" s="41" t="s">
        <v>21</v>
      </c>
      <c r="F178" s="3">
        <v>5.5</v>
      </c>
    </row>
    <row r="179" spans="1:6" ht="124.5" customHeight="1">
      <c r="A179" s="69" t="s">
        <v>221</v>
      </c>
      <c r="B179" s="53" t="s">
        <v>99</v>
      </c>
      <c r="C179" s="53" t="s">
        <v>64</v>
      </c>
      <c r="D179" s="84" t="s">
        <v>188</v>
      </c>
      <c r="E179" s="6" t="s">
        <v>9</v>
      </c>
      <c r="F179" s="3">
        <f>F180</f>
        <v>1.1</v>
      </c>
    </row>
    <row r="180" spans="1:6" ht="57.75" customHeight="1">
      <c r="A180" s="10" t="s">
        <v>44</v>
      </c>
      <c r="B180" s="53" t="s">
        <v>99</v>
      </c>
      <c r="C180" s="53" t="s">
        <v>64</v>
      </c>
      <c r="D180" s="84" t="s">
        <v>188</v>
      </c>
      <c r="E180" s="6" t="s">
        <v>45</v>
      </c>
      <c r="F180" s="3">
        <v>1.1</v>
      </c>
    </row>
    <row r="181" spans="1:6" ht="148.5" customHeight="1">
      <c r="A181" s="9" t="s">
        <v>219</v>
      </c>
      <c r="B181" s="6" t="s">
        <v>99</v>
      </c>
      <c r="C181" s="6" t="s">
        <v>64</v>
      </c>
      <c r="D181" s="83" t="s">
        <v>220</v>
      </c>
      <c r="E181" s="6" t="s">
        <v>9</v>
      </c>
      <c r="F181" s="3">
        <f>F182</f>
        <v>7.4</v>
      </c>
    </row>
    <row r="182" spans="1:6" ht="66" customHeight="1">
      <c r="A182" s="10" t="s">
        <v>44</v>
      </c>
      <c r="B182" s="53" t="s">
        <v>99</v>
      </c>
      <c r="C182" s="53" t="s">
        <v>64</v>
      </c>
      <c r="D182" s="83" t="s">
        <v>220</v>
      </c>
      <c r="E182" s="6" t="s">
        <v>45</v>
      </c>
      <c r="F182" s="3">
        <v>7.4</v>
      </c>
    </row>
    <row r="183" spans="1:6" ht="120.75" customHeight="1">
      <c r="A183" s="68" t="s">
        <v>175</v>
      </c>
      <c r="B183" s="80" t="s">
        <v>99</v>
      </c>
      <c r="C183" s="80" t="s">
        <v>64</v>
      </c>
      <c r="D183" s="81" t="s">
        <v>267</v>
      </c>
      <c r="E183" s="80" t="s">
        <v>9</v>
      </c>
      <c r="F183" s="3">
        <f>F184</f>
        <v>1.9</v>
      </c>
    </row>
    <row r="184" spans="1:6" ht="60.75" customHeight="1">
      <c r="A184" s="10" t="s">
        <v>44</v>
      </c>
      <c r="B184" s="80" t="s">
        <v>99</v>
      </c>
      <c r="C184" s="80" t="s">
        <v>64</v>
      </c>
      <c r="D184" s="81" t="s">
        <v>267</v>
      </c>
      <c r="E184" s="80" t="s">
        <v>45</v>
      </c>
      <c r="F184" s="3">
        <v>1.9</v>
      </c>
    </row>
    <row r="185" spans="1:6" ht="15.75">
      <c r="A185" s="57" t="s">
        <v>153</v>
      </c>
      <c r="B185" s="103" t="s">
        <v>154</v>
      </c>
      <c r="C185" s="103" t="s">
        <v>7</v>
      </c>
      <c r="D185" s="103" t="s">
        <v>8</v>
      </c>
      <c r="E185" s="103" t="s">
        <v>9</v>
      </c>
      <c r="F185" s="44">
        <f>F186+F208</f>
        <v>16973.8</v>
      </c>
    </row>
    <row r="186" spans="1:6" ht="15.75">
      <c r="A186" s="24" t="s">
        <v>155</v>
      </c>
      <c r="B186" s="80" t="s">
        <v>154</v>
      </c>
      <c r="C186" s="80" t="s">
        <v>11</v>
      </c>
      <c r="D186" s="80" t="s">
        <v>8</v>
      </c>
      <c r="E186" s="80" t="s">
        <v>9</v>
      </c>
      <c r="F186" s="52">
        <f>F187+F191+F195+F206</f>
        <v>16573.8</v>
      </c>
    </row>
    <row r="187" spans="1:6" ht="45">
      <c r="A187" s="11" t="s">
        <v>156</v>
      </c>
      <c r="B187" s="80" t="s">
        <v>154</v>
      </c>
      <c r="C187" s="80" t="s">
        <v>11</v>
      </c>
      <c r="D187" s="80" t="s">
        <v>157</v>
      </c>
      <c r="E187" s="80" t="s">
        <v>9</v>
      </c>
      <c r="F187" s="52">
        <f>F188</f>
        <v>11834.9</v>
      </c>
    </row>
    <row r="188" spans="1:6" ht="30">
      <c r="A188" s="24" t="s">
        <v>160</v>
      </c>
      <c r="B188" s="61" t="s">
        <v>154</v>
      </c>
      <c r="C188" s="61" t="s">
        <v>11</v>
      </c>
      <c r="D188" s="61" t="s">
        <v>161</v>
      </c>
      <c r="E188" s="61" t="s">
        <v>9</v>
      </c>
      <c r="F188" s="3">
        <f>F189+F190</f>
        <v>11834.9</v>
      </c>
    </row>
    <row r="189" spans="1:6" ht="60">
      <c r="A189" s="9" t="s">
        <v>125</v>
      </c>
      <c r="B189" s="61" t="s">
        <v>154</v>
      </c>
      <c r="C189" s="61" t="s">
        <v>11</v>
      </c>
      <c r="D189" s="61" t="s">
        <v>161</v>
      </c>
      <c r="E189" s="61" t="s">
        <v>126</v>
      </c>
      <c r="F189" s="3">
        <v>13</v>
      </c>
    </row>
    <row r="190" spans="1:6" ht="105">
      <c r="A190" s="11" t="s">
        <v>81</v>
      </c>
      <c r="B190" s="61" t="s">
        <v>154</v>
      </c>
      <c r="C190" s="61" t="s">
        <v>11</v>
      </c>
      <c r="D190" s="61" t="s">
        <v>161</v>
      </c>
      <c r="E190" s="61" t="s">
        <v>82</v>
      </c>
      <c r="F190" s="3">
        <f>2836.9-15+9000</f>
        <v>11821.9</v>
      </c>
    </row>
    <row r="191" spans="1:6" ht="15.75">
      <c r="A191" s="24" t="s">
        <v>162</v>
      </c>
      <c r="B191" s="61" t="s">
        <v>154</v>
      </c>
      <c r="C191" s="61" t="s">
        <v>11</v>
      </c>
      <c r="D191" s="61" t="s">
        <v>163</v>
      </c>
      <c r="E191" s="61" t="s">
        <v>9</v>
      </c>
      <c r="F191" s="3">
        <f>F192</f>
        <v>400</v>
      </c>
    </row>
    <row r="192" spans="1:6" ht="30">
      <c r="A192" s="24" t="s">
        <v>42</v>
      </c>
      <c r="B192" s="61" t="s">
        <v>154</v>
      </c>
      <c r="C192" s="61" t="s">
        <v>11</v>
      </c>
      <c r="D192" s="61" t="s">
        <v>164</v>
      </c>
      <c r="E192" s="61" t="s">
        <v>9</v>
      </c>
      <c r="F192" s="3">
        <f>F193+F194</f>
        <v>400</v>
      </c>
    </row>
    <row r="193" spans="1:6" ht="60">
      <c r="A193" s="10" t="s">
        <v>44</v>
      </c>
      <c r="B193" s="61" t="s">
        <v>154</v>
      </c>
      <c r="C193" s="61" t="s">
        <v>11</v>
      </c>
      <c r="D193" s="61" t="s">
        <v>164</v>
      </c>
      <c r="E193" s="61" t="s">
        <v>45</v>
      </c>
      <c r="F193" s="3">
        <v>376</v>
      </c>
    </row>
    <row r="194" spans="1:6" ht="60">
      <c r="A194" s="11" t="s">
        <v>20</v>
      </c>
      <c r="B194" s="61" t="s">
        <v>154</v>
      </c>
      <c r="C194" s="61" t="s">
        <v>11</v>
      </c>
      <c r="D194" s="61" t="s">
        <v>164</v>
      </c>
      <c r="E194" s="61" t="s">
        <v>21</v>
      </c>
      <c r="F194" s="3">
        <v>24</v>
      </c>
    </row>
    <row r="195" spans="1:6" ht="15.75">
      <c r="A195" s="24" t="s">
        <v>165</v>
      </c>
      <c r="B195" s="61" t="s">
        <v>154</v>
      </c>
      <c r="C195" s="61" t="s">
        <v>11</v>
      </c>
      <c r="D195" s="61" t="s">
        <v>8</v>
      </c>
      <c r="E195" s="61" t="s">
        <v>166</v>
      </c>
      <c r="F195" s="3">
        <f>F196+F202+F204</f>
        <v>4323.9</v>
      </c>
    </row>
    <row r="196" spans="1:6" ht="30">
      <c r="A196" s="24" t="s">
        <v>160</v>
      </c>
      <c r="B196" s="61" t="s">
        <v>154</v>
      </c>
      <c r="C196" s="61" t="s">
        <v>11</v>
      </c>
      <c r="D196" s="61" t="s">
        <v>167</v>
      </c>
      <c r="E196" s="61" t="s">
        <v>9</v>
      </c>
      <c r="F196" s="3">
        <f>F197+F198+F199+F200+F201</f>
        <v>3812</v>
      </c>
    </row>
    <row r="197" spans="1:6" ht="60">
      <c r="A197" s="10" t="s">
        <v>44</v>
      </c>
      <c r="B197" s="61" t="s">
        <v>154</v>
      </c>
      <c r="C197" s="61" t="s">
        <v>11</v>
      </c>
      <c r="D197" s="61" t="s">
        <v>167</v>
      </c>
      <c r="E197" s="61" t="s">
        <v>45</v>
      </c>
      <c r="F197" s="3">
        <v>3222.5</v>
      </c>
    </row>
    <row r="198" spans="1:6" ht="60">
      <c r="A198" s="11" t="s">
        <v>20</v>
      </c>
      <c r="B198" s="61" t="s">
        <v>154</v>
      </c>
      <c r="C198" s="61" t="s">
        <v>11</v>
      </c>
      <c r="D198" s="61" t="s">
        <v>167</v>
      </c>
      <c r="E198" s="61" t="s">
        <v>21</v>
      </c>
      <c r="F198" s="3">
        <v>515.5</v>
      </c>
    </row>
    <row r="199" spans="1:6" ht="60">
      <c r="A199" s="9" t="s">
        <v>125</v>
      </c>
      <c r="B199" s="61" t="s">
        <v>154</v>
      </c>
      <c r="C199" s="61" t="s">
        <v>11</v>
      </c>
      <c r="D199" s="61" t="s">
        <v>167</v>
      </c>
      <c r="E199" s="61" t="s">
        <v>126</v>
      </c>
      <c r="F199" s="3">
        <f>24+30</f>
        <v>54</v>
      </c>
    </row>
    <row r="200" spans="1:6" ht="30">
      <c r="A200" s="10" t="s">
        <v>168</v>
      </c>
      <c r="B200" s="62" t="s">
        <v>154</v>
      </c>
      <c r="C200" s="62" t="s">
        <v>11</v>
      </c>
      <c r="D200" s="62" t="s">
        <v>167</v>
      </c>
      <c r="E200" s="61" t="s">
        <v>169</v>
      </c>
      <c r="F200" s="3">
        <v>10</v>
      </c>
    </row>
    <row r="201" spans="1:6" ht="30">
      <c r="A201" s="10" t="s">
        <v>27</v>
      </c>
      <c r="B201" s="62" t="s">
        <v>154</v>
      </c>
      <c r="C201" s="62" t="s">
        <v>11</v>
      </c>
      <c r="D201" s="62" t="s">
        <v>167</v>
      </c>
      <c r="E201" s="61" t="s">
        <v>28</v>
      </c>
      <c r="F201" s="3">
        <v>10</v>
      </c>
    </row>
    <row r="202" spans="1:6" ht="120">
      <c r="A202" s="1" t="s">
        <v>158</v>
      </c>
      <c r="B202" s="59" t="s">
        <v>154</v>
      </c>
      <c r="C202" s="59" t="s">
        <v>11</v>
      </c>
      <c r="D202" s="92" t="s">
        <v>159</v>
      </c>
      <c r="E202" s="60" t="s">
        <v>9</v>
      </c>
      <c r="F202" s="3">
        <f>F203</f>
        <v>11.9</v>
      </c>
    </row>
    <row r="203" spans="1:6" ht="60">
      <c r="A203" s="1" t="s">
        <v>20</v>
      </c>
      <c r="B203" s="59" t="s">
        <v>154</v>
      </c>
      <c r="C203" s="59" t="s">
        <v>11</v>
      </c>
      <c r="D203" s="92" t="s">
        <v>159</v>
      </c>
      <c r="E203" s="60" t="s">
        <v>21</v>
      </c>
      <c r="F203" s="3">
        <v>11.9</v>
      </c>
    </row>
    <row r="204" spans="1:6" ht="90">
      <c r="A204" s="17" t="s">
        <v>170</v>
      </c>
      <c r="B204" s="63" t="s">
        <v>154</v>
      </c>
      <c r="C204" s="63" t="s">
        <v>11</v>
      </c>
      <c r="D204" s="18" t="s">
        <v>265</v>
      </c>
      <c r="E204" s="62" t="s">
        <v>9</v>
      </c>
      <c r="F204" s="64">
        <f>F205</f>
        <v>500</v>
      </c>
    </row>
    <row r="205" spans="1:6" ht="60">
      <c r="A205" s="11" t="s">
        <v>20</v>
      </c>
      <c r="B205" s="63" t="s">
        <v>154</v>
      </c>
      <c r="C205" s="63" t="s">
        <v>11</v>
      </c>
      <c r="D205" s="18" t="s">
        <v>265</v>
      </c>
      <c r="E205" s="62" t="s">
        <v>21</v>
      </c>
      <c r="F205" s="64">
        <v>500</v>
      </c>
    </row>
    <row r="206" spans="1:6" ht="75">
      <c r="A206" s="9" t="s">
        <v>172</v>
      </c>
      <c r="B206" s="63" t="s">
        <v>154</v>
      </c>
      <c r="C206" s="63" t="s">
        <v>11</v>
      </c>
      <c r="D206" s="63" t="s">
        <v>173</v>
      </c>
      <c r="E206" s="65" t="s">
        <v>9</v>
      </c>
      <c r="F206" s="64">
        <f>F207</f>
        <v>15</v>
      </c>
    </row>
    <row r="207" spans="1:6" ht="30">
      <c r="A207" s="11" t="s">
        <v>190</v>
      </c>
      <c r="B207" s="63" t="s">
        <v>154</v>
      </c>
      <c r="C207" s="63" t="s">
        <v>11</v>
      </c>
      <c r="D207" s="63" t="s">
        <v>173</v>
      </c>
      <c r="E207" s="65" t="s">
        <v>191</v>
      </c>
      <c r="F207" s="64">
        <v>15</v>
      </c>
    </row>
    <row r="208" spans="1:6" ht="30">
      <c r="A208" s="4" t="s">
        <v>174</v>
      </c>
      <c r="B208" s="6" t="s">
        <v>154</v>
      </c>
      <c r="C208" s="6" t="s">
        <v>23</v>
      </c>
      <c r="D208" s="6" t="s">
        <v>8</v>
      </c>
      <c r="E208" s="6" t="s">
        <v>9</v>
      </c>
      <c r="F208" s="3">
        <f>F209</f>
        <v>400</v>
      </c>
    </row>
    <row r="209" spans="1:6" ht="84" customHeight="1">
      <c r="A209" s="10" t="s">
        <v>14</v>
      </c>
      <c r="B209" s="66" t="s">
        <v>154</v>
      </c>
      <c r="C209" s="66" t="s">
        <v>23</v>
      </c>
      <c r="D209" s="66" t="s">
        <v>24</v>
      </c>
      <c r="E209" s="66" t="s">
        <v>9</v>
      </c>
      <c r="F209" s="52">
        <f>F210</f>
        <v>400</v>
      </c>
    </row>
    <row r="210" spans="1:6" ht="15.75">
      <c r="A210" s="10" t="s">
        <v>16</v>
      </c>
      <c r="B210" s="66" t="s">
        <v>154</v>
      </c>
      <c r="C210" s="66" t="s">
        <v>23</v>
      </c>
      <c r="D210" s="66" t="s">
        <v>17</v>
      </c>
      <c r="E210" s="66" t="s">
        <v>9</v>
      </c>
      <c r="F210" s="52">
        <f>F211+F212+F213</f>
        <v>400</v>
      </c>
    </row>
    <row r="211" spans="1:6" ht="75">
      <c r="A211" s="10" t="s">
        <v>18</v>
      </c>
      <c r="B211" s="66" t="s">
        <v>154</v>
      </c>
      <c r="C211" s="66" t="s">
        <v>23</v>
      </c>
      <c r="D211" s="66" t="s">
        <v>17</v>
      </c>
      <c r="E211" s="66" t="s">
        <v>19</v>
      </c>
      <c r="F211" s="52">
        <v>342</v>
      </c>
    </row>
    <row r="212" spans="1:6" ht="60">
      <c r="A212" s="11" t="s">
        <v>20</v>
      </c>
      <c r="B212" s="66" t="s">
        <v>154</v>
      </c>
      <c r="C212" s="66" t="s">
        <v>23</v>
      </c>
      <c r="D212" s="66" t="s">
        <v>17</v>
      </c>
      <c r="E212" s="66" t="s">
        <v>21</v>
      </c>
      <c r="F212" s="52">
        <v>28</v>
      </c>
    </row>
    <row r="213" spans="1:6" ht="60">
      <c r="A213" s="29" t="s">
        <v>117</v>
      </c>
      <c r="B213" s="66" t="s">
        <v>154</v>
      </c>
      <c r="C213" s="66" t="s">
        <v>23</v>
      </c>
      <c r="D213" s="66" t="s">
        <v>17</v>
      </c>
      <c r="E213" s="76" t="s">
        <v>118</v>
      </c>
      <c r="F213" s="52">
        <v>30</v>
      </c>
    </row>
    <row r="214" spans="1:6" ht="24" customHeight="1">
      <c r="A214" s="82" t="s">
        <v>102</v>
      </c>
      <c r="B214" s="75" t="s">
        <v>103</v>
      </c>
      <c r="C214" s="75" t="s">
        <v>7</v>
      </c>
      <c r="D214" s="75" t="s">
        <v>8</v>
      </c>
      <c r="E214" s="75" t="s">
        <v>9</v>
      </c>
      <c r="F214" s="3">
        <f>F216+F220+F237</f>
        <v>20056.3</v>
      </c>
    </row>
    <row r="215" spans="1:6" ht="24.75" customHeight="1">
      <c r="A215" s="42" t="s">
        <v>256</v>
      </c>
      <c r="B215" s="32" t="s">
        <v>103</v>
      </c>
      <c r="C215" s="32" t="s">
        <v>11</v>
      </c>
      <c r="D215" s="32" t="s">
        <v>8</v>
      </c>
      <c r="E215" s="33" t="s">
        <v>9</v>
      </c>
      <c r="F215" s="3">
        <f>F216</f>
        <v>1200</v>
      </c>
    </row>
    <row r="216" spans="1:6" ht="27.75" customHeight="1">
      <c r="A216" s="42" t="s">
        <v>257</v>
      </c>
      <c r="B216" s="32" t="s">
        <v>103</v>
      </c>
      <c r="C216" s="32" t="s">
        <v>11</v>
      </c>
      <c r="D216" s="32" t="s">
        <v>8</v>
      </c>
      <c r="E216" s="33" t="s">
        <v>9</v>
      </c>
      <c r="F216" s="3">
        <f>F217</f>
        <v>1200</v>
      </c>
    </row>
    <row r="217" spans="1:6" ht="45" customHeight="1">
      <c r="A217" s="9" t="s">
        <v>104</v>
      </c>
      <c r="B217" s="34" t="s">
        <v>103</v>
      </c>
      <c r="C217" s="34" t="s">
        <v>11</v>
      </c>
      <c r="D217" s="34" t="s">
        <v>105</v>
      </c>
      <c r="E217" s="28" t="s">
        <v>9</v>
      </c>
      <c r="F217" s="3">
        <f>F218</f>
        <v>1200</v>
      </c>
    </row>
    <row r="218" spans="1:6" ht="32.25" customHeight="1">
      <c r="A218" s="9" t="s">
        <v>106</v>
      </c>
      <c r="B218" s="34" t="s">
        <v>103</v>
      </c>
      <c r="C218" s="34" t="s">
        <v>11</v>
      </c>
      <c r="D218" s="34" t="s">
        <v>107</v>
      </c>
      <c r="E218" s="28" t="s">
        <v>9</v>
      </c>
      <c r="F218" s="3">
        <f>F219</f>
        <v>1200</v>
      </c>
    </row>
    <row r="219" spans="1:6" ht="20.25" customHeight="1">
      <c r="A219" s="10" t="s">
        <v>108</v>
      </c>
      <c r="B219" s="34" t="s">
        <v>103</v>
      </c>
      <c r="C219" s="34" t="s">
        <v>11</v>
      </c>
      <c r="D219" s="34" t="s">
        <v>107</v>
      </c>
      <c r="E219" s="28" t="s">
        <v>109</v>
      </c>
      <c r="F219" s="3">
        <v>1200</v>
      </c>
    </row>
    <row r="220" spans="1:6" ht="21" customHeight="1">
      <c r="A220" s="10" t="s">
        <v>110</v>
      </c>
      <c r="B220" s="34" t="s">
        <v>103</v>
      </c>
      <c r="C220" s="34" t="s">
        <v>13</v>
      </c>
      <c r="D220" s="34" t="s">
        <v>8</v>
      </c>
      <c r="E220" s="28" t="s">
        <v>9</v>
      </c>
      <c r="F220" s="3">
        <f>F221+F223+F232+F227+F229</f>
        <v>1392.5</v>
      </c>
    </row>
    <row r="221" spans="1:6" ht="114.75" customHeight="1">
      <c r="A221" s="11" t="s">
        <v>127</v>
      </c>
      <c r="B221" s="39" t="s">
        <v>103</v>
      </c>
      <c r="C221" s="39" t="s">
        <v>13</v>
      </c>
      <c r="D221" s="40" t="s">
        <v>128</v>
      </c>
      <c r="E221" s="27" t="s">
        <v>9</v>
      </c>
      <c r="F221" s="3">
        <f>F222</f>
        <v>138.4</v>
      </c>
    </row>
    <row r="222" spans="1:6" ht="69.75" customHeight="1">
      <c r="A222" s="29" t="s">
        <v>117</v>
      </c>
      <c r="B222" s="39" t="s">
        <v>103</v>
      </c>
      <c r="C222" s="39" t="s">
        <v>13</v>
      </c>
      <c r="D222" s="40" t="s">
        <v>128</v>
      </c>
      <c r="E222" s="27" t="s">
        <v>118</v>
      </c>
      <c r="F222" s="3">
        <v>138.4</v>
      </c>
    </row>
    <row r="223" spans="1:6" ht="27" customHeight="1">
      <c r="A223" s="9" t="s">
        <v>121</v>
      </c>
      <c r="B223" s="34" t="s">
        <v>103</v>
      </c>
      <c r="C223" s="34" t="s">
        <v>13</v>
      </c>
      <c r="D223" s="34" t="s">
        <v>122</v>
      </c>
      <c r="E223" s="28" t="s">
        <v>9</v>
      </c>
      <c r="F223" s="3">
        <f>F224</f>
        <v>500</v>
      </c>
    </row>
    <row r="224" spans="1:6" ht="39" customHeight="1">
      <c r="A224" s="9" t="s">
        <v>123</v>
      </c>
      <c r="B224" s="34" t="s">
        <v>103</v>
      </c>
      <c r="C224" s="34" t="s">
        <v>13</v>
      </c>
      <c r="D224" s="34" t="s">
        <v>124</v>
      </c>
      <c r="E224" s="28" t="s">
        <v>9</v>
      </c>
      <c r="F224" s="3">
        <f>F225+F226</f>
        <v>500</v>
      </c>
    </row>
    <row r="225" spans="1:6" ht="69.75" customHeight="1">
      <c r="A225" s="11" t="s">
        <v>20</v>
      </c>
      <c r="B225" s="34" t="s">
        <v>103</v>
      </c>
      <c r="C225" s="34" t="s">
        <v>13</v>
      </c>
      <c r="D225" s="34" t="s">
        <v>124</v>
      </c>
      <c r="E225" s="27" t="s">
        <v>21</v>
      </c>
      <c r="F225" s="3">
        <v>100</v>
      </c>
    </row>
    <row r="226" spans="1:6" ht="69.75" customHeight="1">
      <c r="A226" s="9" t="s">
        <v>125</v>
      </c>
      <c r="B226" s="34" t="s">
        <v>103</v>
      </c>
      <c r="C226" s="34" t="s">
        <v>13</v>
      </c>
      <c r="D226" s="34" t="s">
        <v>124</v>
      </c>
      <c r="E226" s="27" t="s">
        <v>126</v>
      </c>
      <c r="F226" s="3">
        <v>400</v>
      </c>
    </row>
    <row r="227" spans="1:6" ht="122.25" customHeight="1">
      <c r="A227" s="68" t="s">
        <v>175</v>
      </c>
      <c r="B227" s="39" t="s">
        <v>103</v>
      </c>
      <c r="C227" s="39" t="s">
        <v>13</v>
      </c>
      <c r="D227" s="40" t="s">
        <v>266</v>
      </c>
      <c r="E227" s="39" t="s">
        <v>9</v>
      </c>
      <c r="F227" s="3">
        <f>F228</f>
        <v>26.1</v>
      </c>
    </row>
    <row r="228" spans="1:6" ht="45.75" customHeight="1">
      <c r="A228" s="11" t="s">
        <v>176</v>
      </c>
      <c r="B228" s="39" t="s">
        <v>103</v>
      </c>
      <c r="C228" s="39" t="s">
        <v>13</v>
      </c>
      <c r="D228" s="40" t="s">
        <v>266</v>
      </c>
      <c r="E228" s="39" t="s">
        <v>177</v>
      </c>
      <c r="F228" s="3">
        <f>26.1</f>
        <v>26.1</v>
      </c>
    </row>
    <row r="229" spans="1:6" ht="126.75" customHeight="1">
      <c r="A229" s="68" t="s">
        <v>175</v>
      </c>
      <c r="B229" s="39" t="s">
        <v>103</v>
      </c>
      <c r="C229" s="39" t="s">
        <v>13</v>
      </c>
      <c r="D229" s="40" t="s">
        <v>267</v>
      </c>
      <c r="E229" s="39" t="s">
        <v>9</v>
      </c>
      <c r="F229" s="3">
        <f>F230+F231</f>
        <v>384</v>
      </c>
    </row>
    <row r="230" spans="1:6" ht="51.75" customHeight="1">
      <c r="A230" s="11" t="s">
        <v>176</v>
      </c>
      <c r="B230" s="39" t="s">
        <v>103</v>
      </c>
      <c r="C230" s="39" t="s">
        <v>13</v>
      </c>
      <c r="D230" s="40" t="s">
        <v>267</v>
      </c>
      <c r="E230" s="39" t="s">
        <v>177</v>
      </c>
      <c r="F230" s="3">
        <v>176</v>
      </c>
    </row>
    <row r="231" spans="1:6" ht="37.5" customHeight="1">
      <c r="A231" s="11" t="s">
        <v>190</v>
      </c>
      <c r="B231" s="39" t="s">
        <v>103</v>
      </c>
      <c r="C231" s="39" t="s">
        <v>13</v>
      </c>
      <c r="D231" s="40" t="s">
        <v>267</v>
      </c>
      <c r="E231" s="104" t="s">
        <v>191</v>
      </c>
      <c r="F231" s="3">
        <v>208</v>
      </c>
    </row>
    <row r="232" spans="1:6" ht="128.25" customHeight="1">
      <c r="A232" s="17" t="s">
        <v>111</v>
      </c>
      <c r="B232" s="34" t="s">
        <v>103</v>
      </c>
      <c r="C232" s="34" t="s">
        <v>13</v>
      </c>
      <c r="D232" s="34" t="s">
        <v>112</v>
      </c>
      <c r="E232" s="28" t="s">
        <v>9</v>
      </c>
      <c r="F232" s="3">
        <f>F233</f>
        <v>344</v>
      </c>
    </row>
    <row r="233" spans="1:6" ht="150.75" customHeight="1">
      <c r="A233" s="17" t="s">
        <v>113</v>
      </c>
      <c r="B233" s="34" t="s">
        <v>103</v>
      </c>
      <c r="C233" s="34" t="s">
        <v>13</v>
      </c>
      <c r="D233" s="34" t="s">
        <v>114</v>
      </c>
      <c r="E233" s="28" t="s">
        <v>9</v>
      </c>
      <c r="F233" s="3">
        <f>F234</f>
        <v>344</v>
      </c>
    </row>
    <row r="234" spans="1:6" ht="106.5" customHeight="1">
      <c r="A234" s="9" t="s">
        <v>115</v>
      </c>
      <c r="B234" s="35" t="s">
        <v>103</v>
      </c>
      <c r="C234" s="35" t="s">
        <v>13</v>
      </c>
      <c r="D234" s="36" t="s">
        <v>259</v>
      </c>
      <c r="E234" s="37" t="s">
        <v>9</v>
      </c>
      <c r="F234" s="3">
        <f>F235+F236</f>
        <v>344</v>
      </c>
    </row>
    <row r="235" spans="1:6" ht="63.75" customHeight="1">
      <c r="A235" s="29" t="s">
        <v>117</v>
      </c>
      <c r="B235" s="36" t="s">
        <v>103</v>
      </c>
      <c r="C235" s="36" t="s">
        <v>13</v>
      </c>
      <c r="D235" s="36" t="s">
        <v>116</v>
      </c>
      <c r="E235" s="38" t="s">
        <v>118</v>
      </c>
      <c r="F235" s="3">
        <v>294</v>
      </c>
    </row>
    <row r="236" spans="1:6" ht="70.5" customHeight="1">
      <c r="A236" s="29" t="s">
        <v>240</v>
      </c>
      <c r="B236" s="36" t="s">
        <v>103</v>
      </c>
      <c r="C236" s="36" t="s">
        <v>13</v>
      </c>
      <c r="D236" s="36" t="s">
        <v>258</v>
      </c>
      <c r="E236" s="38" t="s">
        <v>118</v>
      </c>
      <c r="F236" s="3">
        <v>50</v>
      </c>
    </row>
    <row r="237" spans="1:6" ht="33" customHeight="1">
      <c r="A237" s="23" t="s">
        <v>223</v>
      </c>
      <c r="B237" s="39" t="s">
        <v>103</v>
      </c>
      <c r="C237" s="39" t="s">
        <v>23</v>
      </c>
      <c r="D237" s="39" t="s">
        <v>8</v>
      </c>
      <c r="E237" s="39" t="s">
        <v>9</v>
      </c>
      <c r="F237" s="3">
        <f>F238</f>
        <v>17463.8</v>
      </c>
    </row>
    <row r="238" spans="1:6" ht="156.75" customHeight="1">
      <c r="A238" s="10" t="s">
        <v>49</v>
      </c>
      <c r="B238" s="71" t="s">
        <v>103</v>
      </c>
      <c r="C238" s="71" t="s">
        <v>23</v>
      </c>
      <c r="D238" s="71" t="s">
        <v>184</v>
      </c>
      <c r="E238" s="71" t="s">
        <v>9</v>
      </c>
      <c r="F238" s="3">
        <f>F245+F239+F241+F243</f>
        <v>17463.8</v>
      </c>
    </row>
    <row r="239" spans="1:6" ht="217.5" customHeight="1">
      <c r="A239" s="4" t="s">
        <v>228</v>
      </c>
      <c r="B239" s="74" t="s">
        <v>103</v>
      </c>
      <c r="C239" s="62" t="s">
        <v>23</v>
      </c>
      <c r="D239" s="83" t="s">
        <v>269</v>
      </c>
      <c r="E239" s="62" t="s">
        <v>9</v>
      </c>
      <c r="F239" s="52">
        <f>F240</f>
        <v>277.20000000000005</v>
      </c>
    </row>
    <row r="240" spans="1:6" ht="69.75" customHeight="1">
      <c r="A240" s="11" t="s">
        <v>229</v>
      </c>
      <c r="B240" s="74" t="s">
        <v>103</v>
      </c>
      <c r="C240" s="62" t="s">
        <v>23</v>
      </c>
      <c r="D240" s="83" t="s">
        <v>269</v>
      </c>
      <c r="E240" s="62" t="s">
        <v>118</v>
      </c>
      <c r="F240" s="3">
        <f>278.6-1.4</f>
        <v>277.20000000000005</v>
      </c>
    </row>
    <row r="241" spans="1:6" ht="162" customHeight="1">
      <c r="A241" s="21" t="s">
        <v>230</v>
      </c>
      <c r="B241" s="6" t="s">
        <v>103</v>
      </c>
      <c r="C241" s="6" t="s">
        <v>23</v>
      </c>
      <c r="D241" s="83" t="s">
        <v>268</v>
      </c>
      <c r="E241" s="6" t="s">
        <v>9</v>
      </c>
      <c r="F241" s="3">
        <f>F242</f>
        <v>15309.6</v>
      </c>
    </row>
    <row r="242" spans="1:6" ht="70.5" customHeight="1">
      <c r="A242" s="29" t="s">
        <v>117</v>
      </c>
      <c r="B242" s="6" t="s">
        <v>103</v>
      </c>
      <c r="C242" s="6" t="s">
        <v>23</v>
      </c>
      <c r="D242" s="83" t="s">
        <v>268</v>
      </c>
      <c r="E242" s="6" t="s">
        <v>118</v>
      </c>
      <c r="F242" s="3">
        <f>15386.1-76.9+0.4</f>
        <v>15309.6</v>
      </c>
    </row>
    <row r="243" spans="1:6" ht="69" customHeight="1">
      <c r="A243" s="24" t="s">
        <v>231</v>
      </c>
      <c r="B243" s="86" t="s">
        <v>103</v>
      </c>
      <c r="C243" s="53" t="s">
        <v>23</v>
      </c>
      <c r="D243" s="83" t="s">
        <v>270</v>
      </c>
      <c r="E243" s="86" t="s">
        <v>9</v>
      </c>
      <c r="F243" s="3">
        <f>F244</f>
        <v>396.6</v>
      </c>
    </row>
    <row r="244" spans="1:6" ht="60" customHeight="1">
      <c r="A244" s="10" t="s">
        <v>44</v>
      </c>
      <c r="B244" s="86" t="s">
        <v>103</v>
      </c>
      <c r="C244" s="53" t="s">
        <v>23</v>
      </c>
      <c r="D244" s="83" t="s">
        <v>270</v>
      </c>
      <c r="E244" s="51" t="s">
        <v>45</v>
      </c>
      <c r="F244" s="3">
        <v>396.6</v>
      </c>
    </row>
    <row r="245" spans="1:6" ht="150.75" customHeight="1">
      <c r="A245" s="9" t="s">
        <v>233</v>
      </c>
      <c r="B245" s="6" t="s">
        <v>103</v>
      </c>
      <c r="C245" s="6" t="s">
        <v>23</v>
      </c>
      <c r="D245" s="87" t="s">
        <v>220</v>
      </c>
      <c r="E245" s="6" t="s">
        <v>9</v>
      </c>
      <c r="F245" s="3">
        <f>F246</f>
        <v>1480.3999999999999</v>
      </c>
    </row>
    <row r="246" spans="1:6" ht="67.5" customHeight="1">
      <c r="A246" s="29" t="s">
        <v>117</v>
      </c>
      <c r="B246" s="53" t="s">
        <v>103</v>
      </c>
      <c r="C246" s="53" t="s">
        <v>23</v>
      </c>
      <c r="D246" s="87" t="s">
        <v>220</v>
      </c>
      <c r="E246" s="6" t="s">
        <v>118</v>
      </c>
      <c r="F246" s="3">
        <f>1487.8-7.4</f>
        <v>1480.3999999999999</v>
      </c>
    </row>
    <row r="247" spans="1:6" ht="151.5" customHeight="1">
      <c r="A247" s="9" t="s">
        <v>233</v>
      </c>
      <c r="B247" s="6" t="s">
        <v>103</v>
      </c>
      <c r="C247" s="6" t="s">
        <v>23</v>
      </c>
      <c r="D247" s="87" t="s">
        <v>220</v>
      </c>
      <c r="E247" s="6" t="s">
        <v>9</v>
      </c>
      <c r="F247" s="3">
        <f>F248</f>
        <v>1480.3999999999999</v>
      </c>
    </row>
    <row r="248" spans="1:6" ht="65.25" customHeight="1">
      <c r="A248" s="29" t="s">
        <v>117</v>
      </c>
      <c r="B248" s="53" t="s">
        <v>103</v>
      </c>
      <c r="C248" s="53" t="s">
        <v>23</v>
      </c>
      <c r="D248" s="87" t="s">
        <v>220</v>
      </c>
      <c r="E248" s="6" t="s">
        <v>118</v>
      </c>
      <c r="F248" s="3">
        <f>1487.8-7.4</f>
        <v>1480.3999999999999</v>
      </c>
    </row>
    <row r="249" spans="1:6" ht="32.25" customHeight="1">
      <c r="A249" s="23" t="s">
        <v>129</v>
      </c>
      <c r="B249" s="32" t="s">
        <v>90</v>
      </c>
      <c r="C249" s="32" t="s">
        <v>7</v>
      </c>
      <c r="D249" s="32" t="s">
        <v>8</v>
      </c>
      <c r="E249" s="33" t="s">
        <v>9</v>
      </c>
      <c r="F249" s="3">
        <f>F250</f>
        <v>100</v>
      </c>
    </row>
    <row r="250" spans="1:6" ht="35.25" customHeight="1">
      <c r="A250" s="9" t="s">
        <v>130</v>
      </c>
      <c r="B250" s="32" t="s">
        <v>90</v>
      </c>
      <c r="C250" s="6" t="s">
        <v>131</v>
      </c>
      <c r="D250" s="6" t="s">
        <v>8</v>
      </c>
      <c r="E250" s="27" t="s">
        <v>9</v>
      </c>
      <c r="F250" s="3">
        <f>F251</f>
        <v>100</v>
      </c>
    </row>
    <row r="251" spans="1:6" ht="65.25" customHeight="1">
      <c r="A251" s="9" t="s">
        <v>132</v>
      </c>
      <c r="B251" s="32" t="s">
        <v>90</v>
      </c>
      <c r="C251" s="6" t="s">
        <v>131</v>
      </c>
      <c r="D251" s="6" t="s">
        <v>133</v>
      </c>
      <c r="E251" s="27" t="s">
        <v>9</v>
      </c>
      <c r="F251" s="3">
        <f>F252</f>
        <v>100</v>
      </c>
    </row>
    <row r="252" spans="1:6" ht="65.25" customHeight="1">
      <c r="A252" s="11" t="s">
        <v>20</v>
      </c>
      <c r="B252" s="32" t="s">
        <v>90</v>
      </c>
      <c r="C252" s="6" t="s">
        <v>131</v>
      </c>
      <c r="D252" s="6" t="s">
        <v>133</v>
      </c>
      <c r="E252" s="27" t="s">
        <v>21</v>
      </c>
      <c r="F252" s="3">
        <v>100</v>
      </c>
    </row>
    <row r="253" spans="1:6" ht="65.25" customHeight="1">
      <c r="A253" s="4" t="s">
        <v>138</v>
      </c>
      <c r="B253" s="6" t="s">
        <v>139</v>
      </c>
      <c r="C253" s="6" t="s">
        <v>7</v>
      </c>
      <c r="D253" s="6" t="s">
        <v>8</v>
      </c>
      <c r="E253" s="6" t="s">
        <v>9</v>
      </c>
      <c r="F253" s="15">
        <f>F254</f>
        <v>10722.31</v>
      </c>
    </row>
    <row r="254" spans="1:6" ht="65.25" customHeight="1">
      <c r="A254" s="45" t="s">
        <v>140</v>
      </c>
      <c r="B254" s="34" t="s">
        <v>139</v>
      </c>
      <c r="C254" s="34" t="s">
        <v>11</v>
      </c>
      <c r="D254" s="34" t="s">
        <v>8</v>
      </c>
      <c r="E254" s="46" t="s">
        <v>9</v>
      </c>
      <c r="F254" s="47">
        <f>F255</f>
        <v>10722.31</v>
      </c>
    </row>
    <row r="255" spans="1:6" ht="36" customHeight="1">
      <c r="A255" s="9" t="s">
        <v>141</v>
      </c>
      <c r="B255" s="34" t="s">
        <v>139</v>
      </c>
      <c r="C255" s="34" t="s">
        <v>11</v>
      </c>
      <c r="D255" s="34" t="s">
        <v>142</v>
      </c>
      <c r="E255" s="46" t="s">
        <v>9</v>
      </c>
      <c r="F255" s="47">
        <f>F256</f>
        <v>10722.31</v>
      </c>
    </row>
    <row r="256" spans="1:6" ht="65.25" customHeight="1">
      <c r="A256" s="9" t="s">
        <v>143</v>
      </c>
      <c r="B256" s="34" t="s">
        <v>139</v>
      </c>
      <c r="C256" s="34" t="s">
        <v>11</v>
      </c>
      <c r="D256" s="48" t="s">
        <v>144</v>
      </c>
      <c r="E256" s="49" t="s">
        <v>9</v>
      </c>
      <c r="F256" s="47">
        <f>F257</f>
        <v>10722.31</v>
      </c>
    </row>
    <row r="257" spans="1:6" ht="34.5" customHeight="1">
      <c r="A257" s="45" t="s">
        <v>145</v>
      </c>
      <c r="B257" s="34" t="s">
        <v>139</v>
      </c>
      <c r="C257" s="34" t="s">
        <v>11</v>
      </c>
      <c r="D257" s="48" t="s">
        <v>144</v>
      </c>
      <c r="E257" s="46" t="s">
        <v>146</v>
      </c>
      <c r="F257" s="47">
        <v>10722.31</v>
      </c>
    </row>
    <row r="258" spans="1:6" ht="18.75">
      <c r="A258" s="95" t="s">
        <v>234</v>
      </c>
      <c r="B258" s="22"/>
      <c r="C258" s="22"/>
      <c r="D258" s="22"/>
      <c r="E258" s="22"/>
      <c r="F258" s="96">
        <f>F15+F67+F72+F85+F92+F185+F214+F249+F253</f>
        <v>169444.05999999997</v>
      </c>
    </row>
  </sheetData>
  <sheetProtection/>
  <mergeCells count="12">
    <mergeCell ref="F12:F14"/>
    <mergeCell ref="A12:A14"/>
    <mergeCell ref="B12:B14"/>
    <mergeCell ref="C12:C14"/>
    <mergeCell ref="D12:D14"/>
    <mergeCell ref="E12:E14"/>
    <mergeCell ref="B4:K4"/>
    <mergeCell ref="B5:F5"/>
    <mergeCell ref="A7:J9"/>
    <mergeCell ref="B1:H1"/>
    <mergeCell ref="B2:I2"/>
    <mergeCell ref="B3:I3"/>
  </mergeCells>
  <printOptions/>
  <pageMargins left="0.7086614173228347" right="0.31496062992125984" top="0.15748031496062992" bottom="0.11811023622047245"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2015-05-20T11:51:29Z</dcterms:modified>
  <cp:category/>
  <cp:version/>
  <cp:contentType/>
  <cp:contentStatus/>
</cp:coreProperties>
</file>